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D:\Work\HomePage\20260324\"/>
    </mc:Choice>
  </mc:AlternateContent>
  <xr:revisionPtr revIDLastSave="0" documentId="8_{4387701B-4A0B-4EC4-8FB3-69D527DD754D}" xr6:coauthVersionLast="47" xr6:coauthVersionMax="47" xr10:uidLastSave="{00000000-0000-0000-0000-000000000000}"/>
  <workbookProtection workbookAlgorithmName="SHA-512" workbookHashValue="cXB2B0pJGhuRD8DcAVzZ2OoYucQ/HkSazwFYVh+Ks30sMdq4mLDQh/kKsLJzS73ElOHnOzs9w107fC3Ctdi4Gw==" workbookSaltValue="DcOGTdhhMhJMalty6rStfg==" workbookSpinCount="100000" lockStructure="1"/>
  <bookViews>
    <workbookView xWindow="6930" yWindow="3645" windowWidth="22290" windowHeight="14355" xr2:uid="{00000000-000D-0000-FFFF-FFFF00000000}"/>
  </bookViews>
  <sheets>
    <sheet name="申込書" sheetId="6" r:id="rId1"/>
    <sheet name="申込書 (記入例)" sheetId="7" r:id="rId2"/>
    <sheet name="ジャンプ用" sheetId="8" state="hidden" r:id="rId3"/>
    <sheet name="プルダウン選択肢" sheetId="4" state="hidden" r:id="rId4"/>
    <sheet name="照合用(年度更新)" sheetId="1" state="hidden" r:id="rId5"/>
  </sheets>
  <definedNames>
    <definedName name="_xlnm._FilterDatabase" localSheetId="2" hidden="1">ジャンプ用!$A$2:$O$142</definedName>
    <definedName name="_xlnm.Print_Area" localSheetId="2">ジャンプ用!$A$1:$O$27</definedName>
    <definedName name="_xlnm.Print_Area" localSheetId="0">申込書!$B$1:$K$267</definedName>
    <definedName name="_xlnm.Print_Area" localSheetId="1">'申込書 (記入例)'!$B$1:$K$157</definedName>
    <definedName name="_xlnm.Print_Titles" localSheetId="0">申込書!$17:$17</definedName>
    <definedName name="_xlnm.Print_Titles" localSheetId="1">'申込書 (記入例)'!$17:$17</definedName>
    <definedName name="オリエンタル">プルダウン選択肢!$P$2:$P$8</definedName>
    <definedName name="ニッセイ">プルダウン選択肢!$X$2:$X$8</definedName>
    <definedName name="みどり">プルダウン選択肢!$W$2:$W$5</definedName>
    <definedName name="メディフロント">プルダウン選択肢!$R$2:$R$16</definedName>
    <definedName name="杏澪会大谷">プルダウン選択肢!$T$2:$T$3</definedName>
    <definedName name="医誠会">プルダウン選択肢!$N$2:$N$7</definedName>
    <definedName name="一翠会">プルダウン選択肢!$Q$2:$Q$7</definedName>
    <definedName name="会員以外">プルダウン選択肢!$A$25:$A$26</definedName>
    <definedName name="恵生会">プルダウン選択肢!$L$2:$L$7</definedName>
    <definedName name="警察病院">プルダウン選択肢!$U$2:$U$5</definedName>
    <definedName name="済生会中津">プルダウン選択肢!$S$2:$S$5</definedName>
    <definedName name="財団大阪">プルダウン選択肢!$H$2:$H$9</definedName>
    <definedName name="財団東京">プルダウン選択肢!$I$2:$I$7</definedName>
    <definedName name="城見会アムス">プルダウン選択肢!$Y$2:$Y$4</definedName>
    <definedName name="聖授会OCAT">プルダウン選択肢!$V$2:$V$10</definedName>
    <definedName name="船員保険">プルダウン選択肢!$K$2:$K$7</definedName>
    <definedName name="長堀">プルダウン選択肢!$J$2:$J$11</definedName>
    <definedName name="福慈会">プルダウン選択肢!$M$2:$M$4</definedName>
    <definedName name="予防ウェル">プルダウン選択肢!$O$2:$O$7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6" l="1"/>
  <c r="J16" i="6"/>
  <c r="M16" i="6"/>
  <c r="M15" i="6"/>
  <c r="M14" i="6"/>
  <c r="M13" i="6"/>
  <c r="M12" i="6"/>
  <c r="M11" i="6"/>
  <c r="M10" i="6"/>
  <c r="M9" i="6"/>
  <c r="M8" i="6"/>
  <c r="M7" i="6"/>
  <c r="L16" i="6"/>
  <c r="L15" i="6"/>
  <c r="L14" i="6"/>
  <c r="L13" i="6"/>
  <c r="L12" i="6"/>
  <c r="L11" i="6"/>
  <c r="L10" i="6"/>
  <c r="L9" i="6"/>
  <c r="L8" i="6"/>
  <c r="L7" i="6"/>
  <c r="H4" i="6"/>
  <c r="E22" i="8"/>
  <c r="E4" i="8"/>
  <c r="E24" i="8"/>
  <c r="E44" i="8"/>
  <c r="E64" i="8"/>
  <c r="E84" i="8"/>
  <c r="E104" i="8"/>
  <c r="E124" i="8"/>
  <c r="E144" i="8"/>
  <c r="E164" i="8"/>
  <c r="E184" i="8"/>
  <c r="E204" i="8"/>
  <c r="E224" i="8"/>
  <c r="E244" i="8"/>
  <c r="E25" i="8"/>
  <c r="E45" i="8"/>
  <c r="E65" i="8"/>
  <c r="E125" i="8"/>
  <c r="E225" i="8"/>
  <c r="E126" i="8"/>
  <c r="E166" i="8"/>
  <c r="E7" i="8"/>
  <c r="E147" i="8"/>
  <c r="E148" i="8"/>
  <c r="E248" i="8"/>
  <c r="E5" i="8"/>
  <c r="E6" i="8"/>
  <c r="E8" i="8"/>
  <c r="E9" i="8"/>
  <c r="E29" i="8"/>
  <c r="E49" i="8"/>
  <c r="E69" i="8"/>
  <c r="E89" i="8"/>
  <c r="E109" i="8"/>
  <c r="E129" i="8"/>
  <c r="E149" i="8"/>
  <c r="E169" i="8"/>
  <c r="E189" i="8"/>
  <c r="E209" i="8"/>
  <c r="E229" i="8"/>
  <c r="E249" i="8"/>
  <c r="E31" i="8"/>
  <c r="E51" i="8"/>
  <c r="E91" i="8"/>
  <c r="E131" i="8"/>
  <c r="E171" i="8"/>
  <c r="E211" i="8"/>
  <c r="E251" i="8"/>
  <c r="E95" i="8"/>
  <c r="E135" i="8"/>
  <c r="E215" i="8"/>
  <c r="E56" i="8"/>
  <c r="E116" i="8"/>
  <c r="E196" i="8"/>
  <c r="E82" i="8"/>
  <c r="E162" i="8"/>
  <c r="E63" i="8"/>
  <c r="E203" i="8"/>
  <c r="E145" i="8"/>
  <c r="E146" i="8"/>
  <c r="E186" i="8"/>
  <c r="E27" i="8"/>
  <c r="E247" i="8"/>
  <c r="E168" i="8"/>
  <c r="E10" i="8"/>
  <c r="E30" i="8"/>
  <c r="E50" i="8"/>
  <c r="E70" i="8"/>
  <c r="E90" i="8"/>
  <c r="E110" i="8"/>
  <c r="E130" i="8"/>
  <c r="E150" i="8"/>
  <c r="E170" i="8"/>
  <c r="E190" i="8"/>
  <c r="E210" i="8"/>
  <c r="E230" i="8"/>
  <c r="E250" i="8"/>
  <c r="E11" i="8"/>
  <c r="E71" i="8"/>
  <c r="E111" i="8"/>
  <c r="E151" i="8"/>
  <c r="E191" i="8"/>
  <c r="E231" i="8"/>
  <c r="E75" i="8"/>
  <c r="E115" i="8"/>
  <c r="E195" i="8"/>
  <c r="E36" i="8"/>
  <c r="E156" i="8"/>
  <c r="E102" i="8"/>
  <c r="E242" i="8"/>
  <c r="E103" i="8"/>
  <c r="E123" i="8"/>
  <c r="E243" i="8"/>
  <c r="E105" i="8"/>
  <c r="E245" i="8"/>
  <c r="E106" i="8"/>
  <c r="E226" i="8"/>
  <c r="E87" i="8"/>
  <c r="E187" i="8"/>
  <c r="E108" i="8"/>
  <c r="E228" i="8"/>
  <c r="E12" i="8"/>
  <c r="E32" i="8"/>
  <c r="E52" i="8"/>
  <c r="E72" i="8"/>
  <c r="E92" i="8"/>
  <c r="E112" i="8"/>
  <c r="E132" i="8"/>
  <c r="E152" i="8"/>
  <c r="E172" i="8"/>
  <c r="E192" i="8"/>
  <c r="E212" i="8"/>
  <c r="E232" i="8"/>
  <c r="E252" i="8"/>
  <c r="E54" i="8"/>
  <c r="E114" i="8"/>
  <c r="E174" i="8"/>
  <c r="E234" i="8"/>
  <c r="E55" i="8"/>
  <c r="E175" i="8"/>
  <c r="E76" i="8"/>
  <c r="E136" i="8"/>
  <c r="E236" i="8"/>
  <c r="E142" i="8"/>
  <c r="E163" i="8"/>
  <c r="E205" i="8"/>
  <c r="E66" i="8"/>
  <c r="E246" i="8"/>
  <c r="E127" i="8"/>
  <c r="E48" i="8"/>
  <c r="E13" i="8"/>
  <c r="E33" i="8"/>
  <c r="E53" i="8"/>
  <c r="E73" i="8"/>
  <c r="E93" i="8"/>
  <c r="E113" i="8"/>
  <c r="E133" i="8"/>
  <c r="E153" i="8"/>
  <c r="E173" i="8"/>
  <c r="E193" i="8"/>
  <c r="E213" i="8"/>
  <c r="E233" i="8"/>
  <c r="E3" i="8"/>
  <c r="E34" i="8"/>
  <c r="E74" i="8"/>
  <c r="E94" i="8"/>
  <c r="E134" i="8"/>
  <c r="E154" i="8"/>
  <c r="E194" i="8"/>
  <c r="E214" i="8"/>
  <c r="E35" i="8"/>
  <c r="E155" i="8"/>
  <c r="E235" i="8"/>
  <c r="E96" i="8"/>
  <c r="E176" i="8"/>
  <c r="E216" i="8"/>
  <c r="E122" i="8"/>
  <c r="E222" i="8"/>
  <c r="E83" i="8"/>
  <c r="E143" i="8"/>
  <c r="E85" i="8"/>
  <c r="E26" i="8"/>
  <c r="E107" i="8"/>
  <c r="E207" i="8"/>
  <c r="E88" i="8"/>
  <c r="E188" i="8"/>
  <c r="E14" i="8"/>
  <c r="E15" i="8"/>
  <c r="E16" i="8"/>
  <c r="E17" i="8"/>
  <c r="E37" i="8"/>
  <c r="E57" i="8"/>
  <c r="E77" i="8"/>
  <c r="E97" i="8"/>
  <c r="E117" i="8"/>
  <c r="E137" i="8"/>
  <c r="E157" i="8"/>
  <c r="E177" i="8"/>
  <c r="E197" i="8"/>
  <c r="E217" i="8"/>
  <c r="E237" i="8"/>
  <c r="E38" i="8"/>
  <c r="E58" i="8"/>
  <c r="E78" i="8"/>
  <c r="E98" i="8"/>
  <c r="E118" i="8"/>
  <c r="E138" i="8"/>
  <c r="E158" i="8"/>
  <c r="E178" i="8"/>
  <c r="E198" i="8"/>
  <c r="E218" i="8"/>
  <c r="E238" i="8"/>
  <c r="E61" i="8"/>
  <c r="E81" i="8"/>
  <c r="E121" i="8"/>
  <c r="E161" i="8"/>
  <c r="E201" i="8"/>
  <c r="E241" i="8"/>
  <c r="E42" i="8"/>
  <c r="E202" i="8"/>
  <c r="E23" i="8"/>
  <c r="E183" i="8"/>
  <c r="E165" i="8"/>
  <c r="E46" i="8"/>
  <c r="E67" i="8"/>
  <c r="E167" i="8"/>
  <c r="E68" i="8"/>
  <c r="E208" i="8"/>
  <c r="E18" i="8"/>
  <c r="E28" i="8"/>
  <c r="E19" i="8"/>
  <c r="E39" i="8"/>
  <c r="E59" i="8"/>
  <c r="E79" i="8"/>
  <c r="E99" i="8"/>
  <c r="E119" i="8"/>
  <c r="E139" i="8"/>
  <c r="E159" i="8"/>
  <c r="E179" i="8"/>
  <c r="E199" i="8"/>
  <c r="E219" i="8"/>
  <c r="E239" i="8"/>
  <c r="E40" i="8"/>
  <c r="E60" i="8"/>
  <c r="E80" i="8"/>
  <c r="E100" i="8"/>
  <c r="E120" i="8"/>
  <c r="E140" i="8"/>
  <c r="E160" i="8"/>
  <c r="E180" i="8"/>
  <c r="E200" i="8"/>
  <c r="E220" i="8"/>
  <c r="E240" i="8"/>
  <c r="E41" i="8"/>
  <c r="E101" i="8"/>
  <c r="E141" i="8"/>
  <c r="E181" i="8"/>
  <c r="E221" i="8"/>
  <c r="E62" i="8"/>
  <c r="E182" i="8"/>
  <c r="E43" i="8"/>
  <c r="E223" i="8"/>
  <c r="E185" i="8"/>
  <c r="E86" i="8"/>
  <c r="E206" i="8"/>
  <c r="E47" i="8"/>
  <c r="E227" i="8"/>
  <c r="E128" i="8"/>
  <c r="E20" i="8"/>
  <c r="E21" i="8"/>
  <c r="D18" i="6" l="1"/>
  <c r="D54" i="6" l="1"/>
  <c r="D20" i="6"/>
  <c r="D55" i="6"/>
  <c r="D19" i="6"/>
  <c r="D52" i="6"/>
  <c r="D53" i="6"/>
  <c r="H12" i="6" l="1"/>
  <c r="D12" i="6"/>
  <c r="B238" i="8"/>
  <c r="O238" i="8"/>
  <c r="B239" i="8"/>
  <c r="O239" i="8"/>
  <c r="B240" i="8"/>
  <c r="O240" i="8"/>
  <c r="B241" i="8"/>
  <c r="O241" i="8"/>
  <c r="B242" i="8"/>
  <c r="O242" i="8"/>
  <c r="B243" i="8"/>
  <c r="O243" i="8"/>
  <c r="B244" i="8"/>
  <c r="O244" i="8"/>
  <c r="B245" i="8"/>
  <c r="O245" i="8"/>
  <c r="B246" i="8"/>
  <c r="O246" i="8"/>
  <c r="B247" i="8"/>
  <c r="O247" i="8"/>
  <c r="B248" i="8"/>
  <c r="O248" i="8"/>
  <c r="B249" i="8"/>
  <c r="O249" i="8"/>
  <c r="B250" i="8"/>
  <c r="O250" i="8"/>
  <c r="B251" i="8"/>
  <c r="O251" i="8"/>
  <c r="B252" i="8"/>
  <c r="O252" i="8"/>
  <c r="B143" i="8"/>
  <c r="O143" i="8"/>
  <c r="B144" i="8"/>
  <c r="O144" i="8"/>
  <c r="B145" i="8"/>
  <c r="O145" i="8"/>
  <c r="B146" i="8"/>
  <c r="O146" i="8"/>
  <c r="B147" i="8"/>
  <c r="O147" i="8"/>
  <c r="B148" i="8"/>
  <c r="O148" i="8"/>
  <c r="B149" i="8"/>
  <c r="O149" i="8"/>
  <c r="B150" i="8"/>
  <c r="O150" i="8"/>
  <c r="B151" i="8"/>
  <c r="O151" i="8"/>
  <c r="B152" i="8"/>
  <c r="O152" i="8"/>
  <c r="B153" i="8"/>
  <c r="O153" i="8"/>
  <c r="B154" i="8"/>
  <c r="O154" i="8"/>
  <c r="B155" i="8"/>
  <c r="O155" i="8"/>
  <c r="B156" i="8"/>
  <c r="O156" i="8"/>
  <c r="B157" i="8"/>
  <c r="O157" i="8"/>
  <c r="B158" i="8"/>
  <c r="O158" i="8"/>
  <c r="B159" i="8"/>
  <c r="O159" i="8"/>
  <c r="B160" i="8"/>
  <c r="O160" i="8"/>
  <c r="B161" i="8"/>
  <c r="O161" i="8"/>
  <c r="B162" i="8"/>
  <c r="O162" i="8"/>
  <c r="B163" i="8"/>
  <c r="O163" i="8"/>
  <c r="B164" i="8"/>
  <c r="O164" i="8"/>
  <c r="B165" i="8"/>
  <c r="O165" i="8"/>
  <c r="B166" i="8"/>
  <c r="O166" i="8"/>
  <c r="B167" i="8"/>
  <c r="O167" i="8"/>
  <c r="B168" i="8"/>
  <c r="O168" i="8"/>
  <c r="B169" i="8"/>
  <c r="O169" i="8"/>
  <c r="B170" i="8"/>
  <c r="O170" i="8"/>
  <c r="B171" i="8"/>
  <c r="O171" i="8"/>
  <c r="B172" i="8"/>
  <c r="O172" i="8"/>
  <c r="B173" i="8"/>
  <c r="O173" i="8"/>
  <c r="B174" i="8"/>
  <c r="O174" i="8"/>
  <c r="B175" i="8"/>
  <c r="O175" i="8"/>
  <c r="B176" i="8"/>
  <c r="O176" i="8"/>
  <c r="B177" i="8"/>
  <c r="O177" i="8"/>
  <c r="B178" i="8"/>
  <c r="O178" i="8"/>
  <c r="B179" i="8"/>
  <c r="O179" i="8"/>
  <c r="B180" i="8"/>
  <c r="O180" i="8"/>
  <c r="B181" i="8"/>
  <c r="O181" i="8"/>
  <c r="B182" i="8"/>
  <c r="O182" i="8"/>
  <c r="B183" i="8"/>
  <c r="O183" i="8"/>
  <c r="B184" i="8"/>
  <c r="O184" i="8"/>
  <c r="B185" i="8"/>
  <c r="O185" i="8"/>
  <c r="B186" i="8"/>
  <c r="O186" i="8"/>
  <c r="B187" i="8"/>
  <c r="O187" i="8"/>
  <c r="B188" i="8"/>
  <c r="O188" i="8"/>
  <c r="B189" i="8"/>
  <c r="O189" i="8"/>
  <c r="B190" i="8"/>
  <c r="O190" i="8"/>
  <c r="B191" i="8"/>
  <c r="O191" i="8"/>
  <c r="B192" i="8"/>
  <c r="O192" i="8"/>
  <c r="B193" i="8"/>
  <c r="O193" i="8"/>
  <c r="B194" i="8"/>
  <c r="O194" i="8"/>
  <c r="B195" i="8"/>
  <c r="O195" i="8"/>
  <c r="B196" i="8"/>
  <c r="O196" i="8"/>
  <c r="B197" i="8"/>
  <c r="O197" i="8"/>
  <c r="B198" i="8"/>
  <c r="O198" i="8"/>
  <c r="B199" i="8"/>
  <c r="O199" i="8"/>
  <c r="B200" i="8"/>
  <c r="O200" i="8"/>
  <c r="B201" i="8"/>
  <c r="O201" i="8"/>
  <c r="B202" i="8"/>
  <c r="O202" i="8"/>
  <c r="B203" i="8"/>
  <c r="O203" i="8"/>
  <c r="B204" i="8"/>
  <c r="O204" i="8"/>
  <c r="B205" i="8"/>
  <c r="O205" i="8"/>
  <c r="B206" i="8"/>
  <c r="O206" i="8"/>
  <c r="B207" i="8"/>
  <c r="O207" i="8"/>
  <c r="B208" i="8"/>
  <c r="O208" i="8"/>
  <c r="B209" i="8"/>
  <c r="O209" i="8"/>
  <c r="B210" i="8"/>
  <c r="O210" i="8"/>
  <c r="B211" i="8"/>
  <c r="O211" i="8"/>
  <c r="B212" i="8"/>
  <c r="O212" i="8"/>
  <c r="B213" i="8"/>
  <c r="O213" i="8"/>
  <c r="B214" i="8"/>
  <c r="O214" i="8"/>
  <c r="B215" i="8"/>
  <c r="O215" i="8"/>
  <c r="B216" i="8"/>
  <c r="O216" i="8"/>
  <c r="B217" i="8"/>
  <c r="O217" i="8"/>
  <c r="B218" i="8"/>
  <c r="O218" i="8"/>
  <c r="B219" i="8"/>
  <c r="O219" i="8"/>
  <c r="B220" i="8"/>
  <c r="O220" i="8"/>
  <c r="B221" i="8"/>
  <c r="O221" i="8"/>
  <c r="B222" i="8"/>
  <c r="O222" i="8"/>
  <c r="B223" i="8"/>
  <c r="O223" i="8"/>
  <c r="B224" i="8"/>
  <c r="O224" i="8"/>
  <c r="B225" i="8"/>
  <c r="O225" i="8"/>
  <c r="B226" i="8"/>
  <c r="O226" i="8"/>
  <c r="B227" i="8"/>
  <c r="O227" i="8"/>
  <c r="B228" i="8"/>
  <c r="O228" i="8"/>
  <c r="B229" i="8"/>
  <c r="O229" i="8"/>
  <c r="B230" i="8"/>
  <c r="O230" i="8"/>
  <c r="B231" i="8"/>
  <c r="O231" i="8"/>
  <c r="B232" i="8"/>
  <c r="O232" i="8"/>
  <c r="B233" i="8"/>
  <c r="O233" i="8"/>
  <c r="B234" i="8"/>
  <c r="O234" i="8"/>
  <c r="B235" i="8"/>
  <c r="O235" i="8"/>
  <c r="B236" i="8"/>
  <c r="O236" i="8"/>
  <c r="B237" i="8"/>
  <c r="O237" i="8"/>
  <c r="C159" i="8"/>
  <c r="C11" i="8"/>
  <c r="C144" i="8"/>
  <c r="C250" i="8"/>
  <c r="C84" i="8"/>
  <c r="C192" i="8"/>
  <c r="C235" i="8"/>
  <c r="C219" i="8"/>
  <c r="C126" i="8"/>
  <c r="C70" i="8"/>
  <c r="C6" i="8"/>
  <c r="C77" i="8"/>
  <c r="C226" i="8"/>
  <c r="C14" i="8"/>
  <c r="C162" i="8"/>
  <c r="C130" i="8"/>
  <c r="C246" i="8"/>
  <c r="C163" i="8"/>
  <c r="C150" i="8"/>
  <c r="C241" i="8"/>
  <c r="C23" i="8"/>
  <c r="C47" i="8"/>
  <c r="C12" i="8"/>
  <c r="C249" i="8"/>
  <c r="C183" i="8"/>
  <c r="C107" i="8"/>
  <c r="C121" i="8"/>
  <c r="C166" i="8"/>
  <c r="C38" i="8"/>
  <c r="C165" i="8"/>
  <c r="C52" i="8"/>
  <c r="C204" i="8"/>
  <c r="C147" i="8"/>
  <c r="C195" i="8"/>
  <c r="C123" i="8"/>
  <c r="C148" i="8"/>
  <c r="C180" i="8"/>
  <c r="C27" i="8"/>
  <c r="C60" i="8"/>
  <c r="C97" i="8"/>
  <c r="C220" i="8"/>
  <c r="C177" i="8"/>
  <c r="C64" i="8"/>
  <c r="C175" i="8"/>
  <c r="C173" i="8"/>
  <c r="C217" i="8"/>
  <c r="C32" i="8"/>
  <c r="C157" i="8"/>
  <c r="C138" i="8"/>
  <c r="C111" i="8"/>
  <c r="C113" i="8"/>
  <c r="C20" i="8"/>
  <c r="C53" i="8"/>
  <c r="C181" i="8"/>
  <c r="C29" i="8"/>
  <c r="C210" i="8"/>
  <c r="C229" i="8"/>
  <c r="C134" i="8"/>
  <c r="C208" i="8"/>
  <c r="C42" i="8"/>
  <c r="C91" i="8"/>
  <c r="C223" i="8"/>
  <c r="C248" i="8"/>
  <c r="C59" i="8"/>
  <c r="C145" i="8"/>
  <c r="C69" i="8"/>
  <c r="C100" i="8"/>
  <c r="C10" i="8"/>
  <c r="C80" i="8"/>
  <c r="C143" i="8"/>
  <c r="C158" i="8"/>
  <c r="C68" i="8"/>
  <c r="C13" i="8"/>
  <c r="C92" i="8"/>
  <c r="C98" i="8"/>
  <c r="C154" i="8"/>
  <c r="C188" i="8"/>
  <c r="C82" i="8"/>
  <c r="C116" i="8"/>
  <c r="C50" i="8"/>
  <c r="C161" i="8"/>
  <c r="C55" i="8"/>
  <c r="C19" i="8"/>
  <c r="C62" i="8"/>
  <c r="C78" i="8"/>
  <c r="C237" i="8"/>
  <c r="C153" i="8"/>
  <c r="C207" i="8"/>
  <c r="C28" i="8"/>
  <c r="C151" i="8"/>
  <c r="C45" i="8"/>
  <c r="C155" i="8"/>
  <c r="C87" i="8"/>
  <c r="C46" i="8"/>
  <c r="C156" i="8"/>
  <c r="C216" i="8"/>
  <c r="C74" i="8"/>
  <c r="C56" i="8"/>
  <c r="C88" i="8"/>
  <c r="C140" i="8"/>
  <c r="C51" i="8"/>
  <c r="C72" i="8"/>
  <c r="C168" i="8"/>
  <c r="C172" i="8"/>
  <c r="C224" i="8"/>
  <c r="C33" i="8"/>
  <c r="C25" i="8"/>
  <c r="C90" i="8"/>
  <c r="C39" i="8"/>
  <c r="C211" i="8"/>
  <c r="C174" i="8"/>
  <c r="C101" i="8"/>
  <c r="C118" i="8"/>
  <c r="C228" i="8"/>
  <c r="C3" i="8"/>
  <c r="C61" i="8"/>
  <c r="C119" i="8"/>
  <c r="C22" i="8"/>
  <c r="C83" i="8"/>
  <c r="C67" i="8"/>
  <c r="C215" i="8"/>
  <c r="C136" i="8"/>
  <c r="C231" i="8"/>
  <c r="C115" i="8"/>
  <c r="C102" i="8"/>
  <c r="C201" i="8"/>
  <c r="C182" i="8"/>
  <c r="C185" i="8"/>
  <c r="C16" i="8"/>
  <c r="C125" i="8"/>
  <c r="C76" i="8"/>
  <c r="C189" i="8"/>
  <c r="C15" i="8"/>
  <c r="C176" i="8"/>
  <c r="C21" i="8"/>
  <c r="C81" i="8"/>
  <c r="C26" i="8"/>
  <c r="C79" i="8"/>
  <c r="C164" i="8"/>
  <c r="C242" i="8"/>
  <c r="C66" i="8"/>
  <c r="C190" i="8"/>
  <c r="C109" i="8"/>
  <c r="C93" i="8"/>
  <c r="C170" i="8"/>
  <c r="C225" i="8"/>
  <c r="C200" i="8"/>
  <c r="C244" i="8"/>
  <c r="C17" i="8"/>
  <c r="C5" i="8"/>
  <c r="C187" i="8"/>
  <c r="C146" i="8"/>
  <c r="C49" i="8"/>
  <c r="C31" i="8"/>
  <c r="C48" i="8"/>
  <c r="C137" i="8"/>
  <c r="C114" i="8"/>
  <c r="C214" i="8"/>
  <c r="C8" i="8"/>
  <c r="C108" i="8"/>
  <c r="C75" i="8"/>
  <c r="C191" i="8"/>
  <c r="C234" i="8"/>
  <c r="C54" i="8"/>
  <c r="C194" i="8"/>
  <c r="C227" i="8"/>
  <c r="C245" i="8"/>
  <c r="C202" i="8"/>
  <c r="C104" i="8"/>
  <c r="C152" i="8"/>
  <c r="C96" i="8"/>
  <c r="C141" i="8"/>
  <c r="C132" i="8"/>
  <c r="C239" i="8"/>
  <c r="C63" i="8"/>
  <c r="C37" i="8"/>
  <c r="C133" i="8"/>
  <c r="C128" i="8"/>
  <c r="C40" i="8"/>
  <c r="C218" i="8"/>
  <c r="C199" i="8"/>
  <c r="C135" i="8"/>
  <c r="C240" i="8"/>
  <c r="C236" i="8"/>
  <c r="C30" i="8"/>
  <c r="C95" i="8"/>
  <c r="C117" i="8"/>
  <c r="C139" i="8"/>
  <c r="C222" i="8"/>
  <c r="C213" i="8"/>
  <c r="C243" i="8"/>
  <c r="C212" i="8"/>
  <c r="C169" i="8"/>
  <c r="C71" i="8"/>
  <c r="C89" i="8"/>
  <c r="C238" i="8"/>
  <c r="C94" i="8"/>
  <c r="C193" i="8"/>
  <c r="C58" i="8"/>
  <c r="C203" i="8"/>
  <c r="C41" i="8"/>
  <c r="C36" i="8"/>
  <c r="C122" i="8"/>
  <c r="C85" i="8"/>
  <c r="C196" i="8"/>
  <c r="C106" i="8"/>
  <c r="C103" i="8"/>
  <c r="C129" i="8"/>
  <c r="C252" i="8"/>
  <c r="C233" i="8"/>
  <c r="C251" i="8"/>
  <c r="C206" i="8"/>
  <c r="C167" i="8"/>
  <c r="C232" i="8"/>
  <c r="C86" i="8"/>
  <c r="C142" i="8"/>
  <c r="C112" i="8"/>
  <c r="C186" i="8"/>
  <c r="C209" i="8"/>
  <c r="C127" i="8"/>
  <c r="C197" i="8"/>
  <c r="C57" i="8"/>
  <c r="C179" i="8"/>
  <c r="C205" i="8"/>
  <c r="C105" i="8"/>
  <c r="C65" i="8"/>
  <c r="C73" i="8"/>
  <c r="C99" i="8"/>
  <c r="C120" i="8"/>
  <c r="C247" i="8"/>
  <c r="C43" i="8"/>
  <c r="C18" i="8"/>
  <c r="C110" i="8"/>
  <c r="C184" i="8"/>
  <c r="C160" i="8"/>
  <c r="C35" i="8"/>
  <c r="C9" i="8"/>
  <c r="C171" i="8"/>
  <c r="C24" i="8"/>
  <c r="C221" i="8"/>
  <c r="C7" i="8"/>
  <c r="C198" i="8"/>
  <c r="C4" i="8"/>
  <c r="C131" i="8"/>
  <c r="C230" i="8"/>
  <c r="C124" i="8"/>
  <c r="C178" i="8"/>
  <c r="C34" i="8"/>
  <c r="C149" i="8"/>
  <c r="C44" i="8"/>
  <c r="O142" i="8" l="1"/>
  <c r="B142" i="8"/>
  <c r="O141" i="8"/>
  <c r="B141" i="8"/>
  <c r="O140" i="8"/>
  <c r="B140" i="8"/>
  <c r="O139" i="8"/>
  <c r="B139" i="8"/>
  <c r="O138" i="8"/>
  <c r="B138" i="8"/>
  <c r="O137" i="8"/>
  <c r="B137" i="8"/>
  <c r="O136" i="8"/>
  <c r="B136" i="8"/>
  <c r="O135" i="8"/>
  <c r="B135" i="8"/>
  <c r="O134" i="8"/>
  <c r="B134" i="8"/>
  <c r="O133" i="8"/>
  <c r="B133" i="8"/>
  <c r="O132" i="8"/>
  <c r="B132" i="8"/>
  <c r="O131" i="8"/>
  <c r="B131" i="8"/>
  <c r="O130" i="8"/>
  <c r="B130" i="8"/>
  <c r="O129" i="8"/>
  <c r="B129" i="8"/>
  <c r="O128" i="8"/>
  <c r="B128" i="8"/>
  <c r="O127" i="8"/>
  <c r="B127" i="8"/>
  <c r="O126" i="8"/>
  <c r="B126" i="8"/>
  <c r="O125" i="8"/>
  <c r="B125" i="8"/>
  <c r="O124" i="8"/>
  <c r="B124" i="8"/>
  <c r="O123" i="8"/>
  <c r="B123" i="8"/>
  <c r="O122" i="8"/>
  <c r="B122" i="8"/>
  <c r="O121" i="8"/>
  <c r="B121" i="8"/>
  <c r="O120" i="8"/>
  <c r="B120" i="8"/>
  <c r="O119" i="8"/>
  <c r="B119" i="8"/>
  <c r="O118" i="8"/>
  <c r="B118" i="8"/>
  <c r="O117" i="8"/>
  <c r="B117" i="8"/>
  <c r="O116" i="8"/>
  <c r="B116" i="8"/>
  <c r="O115" i="8"/>
  <c r="B115" i="8"/>
  <c r="O114" i="8"/>
  <c r="B114" i="8"/>
  <c r="O113" i="8"/>
  <c r="B113" i="8"/>
  <c r="O112" i="8"/>
  <c r="B112" i="8"/>
  <c r="O111" i="8"/>
  <c r="B111" i="8"/>
  <c r="O110" i="8"/>
  <c r="B110" i="8"/>
  <c r="O109" i="8"/>
  <c r="B109" i="8"/>
  <c r="O108" i="8"/>
  <c r="B108" i="8"/>
  <c r="O107" i="8"/>
  <c r="B107" i="8"/>
  <c r="O106" i="8"/>
  <c r="B106" i="8"/>
  <c r="O105" i="8"/>
  <c r="B105" i="8"/>
  <c r="O104" i="8"/>
  <c r="B104" i="8"/>
  <c r="O103" i="8"/>
  <c r="B103" i="8"/>
  <c r="O102" i="8"/>
  <c r="B102" i="8"/>
  <c r="O101" i="8"/>
  <c r="B101" i="8"/>
  <c r="O100" i="8"/>
  <c r="B100" i="8"/>
  <c r="O99" i="8"/>
  <c r="B99" i="8"/>
  <c r="O98" i="8"/>
  <c r="B98" i="8"/>
  <c r="O97" i="8"/>
  <c r="B97" i="8"/>
  <c r="O96" i="8"/>
  <c r="B96" i="8"/>
  <c r="O95" i="8"/>
  <c r="B95" i="8"/>
  <c r="O94" i="8"/>
  <c r="B94" i="8"/>
  <c r="O93" i="8"/>
  <c r="B93" i="8"/>
  <c r="O92" i="8"/>
  <c r="B92" i="8"/>
  <c r="O91" i="8"/>
  <c r="B91" i="8"/>
  <c r="O90" i="8"/>
  <c r="B90" i="8"/>
  <c r="O89" i="8"/>
  <c r="B89" i="8"/>
  <c r="O88" i="8"/>
  <c r="B88" i="8"/>
  <c r="O87" i="8"/>
  <c r="B87" i="8"/>
  <c r="O86" i="8"/>
  <c r="B86" i="8"/>
  <c r="O85" i="8"/>
  <c r="B85" i="8"/>
  <c r="O84" i="8"/>
  <c r="B84" i="8"/>
  <c r="O83" i="8"/>
  <c r="B83" i="8"/>
  <c r="O82" i="8"/>
  <c r="B82" i="8"/>
  <c r="O81" i="8"/>
  <c r="B81" i="8"/>
  <c r="O80" i="8"/>
  <c r="B80" i="8"/>
  <c r="O79" i="8"/>
  <c r="B79" i="8"/>
  <c r="O78" i="8"/>
  <c r="B78" i="8"/>
  <c r="O77" i="8"/>
  <c r="B77" i="8"/>
  <c r="O76" i="8"/>
  <c r="B76" i="8"/>
  <c r="O75" i="8"/>
  <c r="B75" i="8"/>
  <c r="O74" i="8"/>
  <c r="B74" i="8"/>
  <c r="O73" i="8"/>
  <c r="B73" i="8"/>
  <c r="O72" i="8"/>
  <c r="B72" i="8"/>
  <c r="O71" i="8"/>
  <c r="B71" i="8"/>
  <c r="O70" i="8"/>
  <c r="B70" i="8"/>
  <c r="O69" i="8"/>
  <c r="B69" i="8"/>
  <c r="O68" i="8"/>
  <c r="B68" i="8"/>
  <c r="O67" i="8"/>
  <c r="B67" i="8"/>
  <c r="O66" i="8"/>
  <c r="B66" i="8"/>
  <c r="O65" i="8"/>
  <c r="B65" i="8"/>
  <c r="O64" i="8"/>
  <c r="B64" i="8"/>
  <c r="O63" i="8"/>
  <c r="B63" i="8"/>
  <c r="O62" i="8"/>
  <c r="B62" i="8"/>
  <c r="O61" i="8"/>
  <c r="B61" i="8"/>
  <c r="O60" i="8"/>
  <c r="B60" i="8"/>
  <c r="O59" i="8"/>
  <c r="B59" i="8"/>
  <c r="O58" i="8"/>
  <c r="B58" i="8"/>
  <c r="O57" i="8"/>
  <c r="B57" i="8"/>
  <c r="O56" i="8"/>
  <c r="B56" i="8"/>
  <c r="O55" i="8"/>
  <c r="B55" i="8"/>
  <c r="O54" i="8"/>
  <c r="B54" i="8"/>
  <c r="O53" i="8"/>
  <c r="B53" i="8"/>
  <c r="O52" i="8"/>
  <c r="B52" i="8"/>
  <c r="O51" i="8"/>
  <c r="B51" i="8"/>
  <c r="O50" i="8"/>
  <c r="B50" i="8"/>
  <c r="O49" i="8"/>
  <c r="B49" i="8"/>
  <c r="O48" i="8"/>
  <c r="B48" i="8"/>
  <c r="O47" i="8"/>
  <c r="B47" i="8"/>
  <c r="O46" i="8"/>
  <c r="B46" i="8"/>
  <c r="O45" i="8"/>
  <c r="B45" i="8"/>
  <c r="O44" i="8"/>
  <c r="B44" i="8"/>
  <c r="O43" i="8"/>
  <c r="B43" i="8"/>
  <c r="O42" i="8"/>
  <c r="B42" i="8"/>
  <c r="O41" i="8"/>
  <c r="B41" i="8"/>
  <c r="O40" i="8"/>
  <c r="B40" i="8"/>
  <c r="O39" i="8"/>
  <c r="B39" i="8"/>
  <c r="O38" i="8"/>
  <c r="B38" i="8"/>
  <c r="O37" i="8"/>
  <c r="B37" i="8"/>
  <c r="O36" i="8"/>
  <c r="B36" i="8"/>
  <c r="O35" i="8"/>
  <c r="B35" i="8"/>
  <c r="O34" i="8"/>
  <c r="B34" i="8"/>
  <c r="O33" i="8"/>
  <c r="B33" i="8"/>
  <c r="O32" i="8"/>
  <c r="B32" i="8"/>
  <c r="O31" i="8"/>
  <c r="B31" i="8"/>
  <c r="O30" i="8"/>
  <c r="B30" i="8"/>
  <c r="O29" i="8"/>
  <c r="B29" i="8"/>
  <c r="O28" i="8"/>
  <c r="B28" i="8"/>
  <c r="O27" i="8"/>
  <c r="B27" i="8"/>
  <c r="O26" i="8"/>
  <c r="B26" i="8"/>
  <c r="O25" i="8"/>
  <c r="B25" i="8"/>
  <c r="O24" i="8"/>
  <c r="B24" i="8"/>
  <c r="O23" i="8"/>
  <c r="B23" i="8"/>
  <c r="O22" i="8"/>
  <c r="B22" i="8"/>
  <c r="O21" i="8"/>
  <c r="B21" i="8"/>
  <c r="O20" i="8"/>
  <c r="B20" i="8"/>
  <c r="O19" i="8"/>
  <c r="B19" i="8"/>
  <c r="O18" i="8"/>
  <c r="B18" i="8"/>
  <c r="O17" i="8"/>
  <c r="B17" i="8"/>
  <c r="O16" i="8"/>
  <c r="B16" i="8"/>
  <c r="O15" i="8"/>
  <c r="B15" i="8"/>
  <c r="O14" i="8"/>
  <c r="B14" i="8"/>
  <c r="O13" i="8"/>
  <c r="B13" i="8"/>
  <c r="O12" i="8"/>
  <c r="B12" i="8"/>
  <c r="O11" i="8"/>
  <c r="B11" i="8"/>
  <c r="O10" i="8"/>
  <c r="B10" i="8"/>
  <c r="O9" i="8"/>
  <c r="B9" i="8"/>
  <c r="O8" i="8"/>
  <c r="B8" i="8"/>
  <c r="O7" i="8"/>
  <c r="B7" i="8"/>
  <c r="O6" i="8"/>
  <c r="B6" i="8"/>
  <c r="O5" i="8"/>
  <c r="B5" i="8"/>
  <c r="O4" i="8"/>
  <c r="B4" i="8"/>
  <c r="O3" i="8"/>
  <c r="B3" i="8"/>
  <c r="D239" i="6"/>
  <c r="D79" i="6"/>
  <c r="D219" i="6"/>
  <c r="D171" i="6"/>
  <c r="D191" i="6"/>
  <c r="D246" i="6"/>
  <c r="D243" i="6"/>
  <c r="D87" i="6"/>
  <c r="D89" i="6"/>
  <c r="D157" i="6"/>
  <c r="D252" i="6"/>
  <c r="D154" i="6"/>
  <c r="D223" i="6"/>
  <c r="D187" i="6"/>
  <c r="D186" i="6"/>
  <c r="D84" i="6"/>
  <c r="D26" i="6"/>
  <c r="D200" i="6"/>
  <c r="D158" i="6"/>
  <c r="D247" i="6"/>
  <c r="D240" i="6"/>
  <c r="D225" i="6"/>
  <c r="D25" i="6"/>
  <c r="D221" i="6"/>
  <c r="D35" i="6"/>
  <c r="D189" i="6"/>
  <c r="D213" i="6"/>
  <c r="D92" i="6"/>
  <c r="D204" i="6"/>
  <c r="D205" i="6"/>
  <c r="D181" i="6"/>
  <c r="D50" i="6"/>
  <c r="D153" i="6"/>
  <c r="D235" i="6"/>
  <c r="D256" i="6"/>
  <c r="D261" i="6"/>
  <c r="D76" i="6"/>
  <c r="D96" i="6"/>
  <c r="D228" i="6"/>
  <c r="D126" i="6"/>
  <c r="D56" i="6"/>
  <c r="D232" i="6"/>
  <c r="D136" i="6"/>
  <c r="D38" i="6"/>
  <c r="D169" i="6"/>
  <c r="D107" i="6"/>
  <c r="D57" i="6"/>
  <c r="D77" i="6"/>
  <c r="D22" i="6"/>
  <c r="D104" i="6"/>
  <c r="D227" i="6"/>
  <c r="D110" i="6"/>
  <c r="D148" i="6"/>
  <c r="D208" i="6"/>
  <c r="D49" i="6"/>
  <c r="D241" i="6"/>
  <c r="D159" i="6"/>
  <c r="D70" i="6"/>
  <c r="D220" i="6"/>
  <c r="D238" i="6"/>
  <c r="D184" i="6"/>
  <c r="D265" i="6"/>
  <c r="D210" i="6"/>
  <c r="D201" i="6"/>
  <c r="D82" i="6"/>
  <c r="D196" i="6"/>
  <c r="D218" i="6"/>
  <c r="D112" i="6"/>
  <c r="D172" i="6"/>
  <c r="D202" i="6"/>
  <c r="D135" i="6"/>
  <c r="D24" i="6"/>
  <c r="D119" i="6"/>
  <c r="D43" i="6"/>
  <c r="D185" i="6"/>
  <c r="D139" i="6"/>
  <c r="D30" i="6"/>
  <c r="D198" i="6"/>
  <c r="D199" i="6"/>
  <c r="D137" i="6"/>
  <c r="D34" i="6"/>
  <c r="D260" i="6"/>
  <c r="D149" i="6"/>
  <c r="D245" i="6"/>
  <c r="D68" i="6"/>
  <c r="D124" i="6"/>
  <c r="D65" i="6"/>
  <c r="D166" i="6"/>
  <c r="D141" i="6"/>
  <c r="D257" i="6"/>
  <c r="D173" i="6"/>
  <c r="D155" i="6"/>
  <c r="D248" i="6"/>
  <c r="D233" i="6"/>
  <c r="D175" i="6"/>
  <c r="D165" i="6"/>
  <c r="D117" i="6"/>
  <c r="D95" i="6"/>
  <c r="D140" i="6"/>
  <c r="D127" i="6"/>
  <c r="D258" i="6"/>
  <c r="D264" i="6"/>
  <c r="D161" i="6"/>
  <c r="D33" i="6"/>
  <c r="D23" i="6"/>
  <c r="D253" i="6"/>
  <c r="D195" i="6"/>
  <c r="D170" i="6"/>
  <c r="D69" i="6"/>
  <c r="D90" i="6"/>
  <c r="D231" i="6"/>
  <c r="D45" i="6"/>
  <c r="D80" i="6"/>
  <c r="D59" i="6"/>
  <c r="D99" i="6"/>
  <c r="D37" i="6"/>
  <c r="D114" i="6"/>
  <c r="D85" i="6"/>
  <c r="D97" i="6"/>
  <c r="D81" i="6"/>
  <c r="D214" i="6"/>
  <c r="D174" i="6"/>
  <c r="D251" i="6"/>
  <c r="D121" i="6"/>
  <c r="D242" i="6"/>
  <c r="D123" i="6"/>
  <c r="D98" i="6"/>
  <c r="D105" i="6"/>
  <c r="D229" i="6"/>
  <c r="D111" i="6"/>
  <c r="D64" i="6"/>
  <c r="D266" i="6"/>
  <c r="D177" i="6"/>
  <c r="D128" i="6"/>
  <c r="D193" i="6"/>
  <c r="D178" i="6"/>
  <c r="D63" i="6"/>
  <c r="D67" i="6"/>
  <c r="D86" i="6"/>
  <c r="D259" i="6"/>
  <c r="D31" i="6"/>
  <c r="D163" i="6"/>
  <c r="D250" i="6"/>
  <c r="D203" i="6"/>
  <c r="D224" i="6"/>
  <c r="D152" i="6"/>
  <c r="D130" i="6"/>
  <c r="D236" i="6"/>
  <c r="D32" i="6"/>
  <c r="D88" i="6"/>
  <c r="D36" i="6"/>
  <c r="D72" i="6"/>
  <c r="D106" i="6"/>
  <c r="D179" i="6"/>
  <c r="D103" i="6"/>
  <c r="D29" i="6"/>
  <c r="D197" i="6"/>
  <c r="D47" i="6"/>
  <c r="D206" i="6"/>
  <c r="D40" i="6"/>
  <c r="D143" i="6"/>
  <c r="D71" i="6"/>
  <c r="D113" i="6"/>
  <c r="D167" i="6"/>
  <c r="D60" i="6"/>
  <c r="D211" i="6"/>
  <c r="D160" i="6"/>
  <c r="D132" i="6"/>
  <c r="D21" i="6"/>
  <c r="D222" i="6"/>
  <c r="D255" i="6"/>
  <c r="D226" i="6"/>
  <c r="D109" i="6"/>
  <c r="D216" i="6"/>
  <c r="D75" i="6"/>
  <c r="D209" i="6"/>
  <c r="D66" i="6"/>
  <c r="D102" i="6"/>
  <c r="D180" i="6"/>
  <c r="D46" i="6"/>
  <c r="D101" i="6"/>
  <c r="D120" i="6"/>
  <c r="D156" i="6"/>
  <c r="D62" i="6"/>
  <c r="D122" i="6"/>
  <c r="D133" i="6"/>
  <c r="D58" i="6"/>
  <c r="D183" i="6"/>
  <c r="D262" i="6"/>
  <c r="D212" i="6"/>
  <c r="D100" i="6"/>
  <c r="D217" i="6"/>
  <c r="D142" i="6"/>
  <c r="D249" i="6"/>
  <c r="D108" i="6"/>
  <c r="D237" i="6"/>
  <c r="D244" i="6"/>
  <c r="D146" i="6"/>
  <c r="D144" i="6"/>
  <c r="D215" i="6"/>
  <c r="D41" i="6"/>
  <c r="D44" i="6"/>
  <c r="D267" i="6"/>
  <c r="D125" i="6"/>
  <c r="D115" i="6"/>
  <c r="D230" i="6"/>
  <c r="D190" i="6"/>
  <c r="D147" i="6"/>
  <c r="D150" i="6"/>
  <c r="D93" i="6"/>
  <c r="D176" i="6"/>
  <c r="D182" i="6"/>
  <c r="D118" i="6"/>
  <c r="D263" i="6"/>
  <c r="D168" i="6"/>
  <c r="D194" i="6"/>
  <c r="D254" i="6"/>
  <c r="D164" i="6"/>
  <c r="D116" i="6"/>
  <c r="D27" i="6"/>
  <c r="D78" i="6"/>
  <c r="D134" i="6"/>
  <c r="D73" i="6"/>
  <c r="D234" i="6"/>
  <c r="D138" i="6"/>
  <c r="D131" i="6"/>
  <c r="D48" i="6"/>
  <c r="D28" i="6"/>
  <c r="D145" i="6"/>
  <c r="D207" i="6"/>
  <c r="D51" i="6"/>
  <c r="D42" i="6"/>
  <c r="D39" i="6"/>
  <c r="D61" i="6"/>
  <c r="D151" i="6"/>
  <c r="D188" i="6"/>
  <c r="D74" i="6"/>
  <c r="D162" i="6"/>
  <c r="D192" i="6"/>
  <c r="D91" i="6"/>
  <c r="D94" i="6"/>
  <c r="D129" i="6"/>
  <c r="D83" i="6"/>
  <c r="N185" i="8"/>
  <c r="M41" i="8"/>
  <c r="G205" i="8"/>
  <c r="M137" i="8"/>
  <c r="J71" i="8"/>
  <c r="N181" i="8"/>
  <c r="I233" i="8"/>
  <c r="J135" i="8"/>
  <c r="N127" i="8"/>
  <c r="M161" i="8"/>
  <c r="J231" i="8"/>
  <c r="K231" i="8"/>
  <c r="J140" i="8"/>
  <c r="J116" i="8"/>
  <c r="M239" i="8"/>
  <c r="K32" i="8"/>
  <c r="G110" i="8"/>
  <c r="N207" i="8"/>
  <c r="G111" i="8"/>
  <c r="J61" i="8"/>
  <c r="L218" i="8"/>
  <c r="L34" i="8"/>
  <c r="M59" i="8"/>
  <c r="I128" i="8"/>
  <c r="I248" i="8"/>
  <c r="K13" i="8"/>
  <c r="G158" i="8"/>
  <c r="L245" i="8"/>
  <c r="G174" i="8"/>
  <c r="M40" i="8"/>
  <c r="K117" i="8"/>
  <c r="L7" i="8"/>
  <c r="I96" i="8"/>
  <c r="M65" i="8"/>
  <c r="L150" i="8"/>
  <c r="N81" i="8"/>
  <c r="N141" i="8"/>
  <c r="K9" i="8"/>
  <c r="J246" i="8"/>
  <c r="N177" i="8"/>
  <c r="G13" i="8"/>
  <c r="L231" i="8"/>
  <c r="N129" i="8"/>
  <c r="L23" i="8"/>
  <c r="M81" i="8"/>
  <c r="N138" i="8"/>
  <c r="N111" i="8"/>
  <c r="I53" i="8"/>
  <c r="M193" i="8"/>
  <c r="L193" i="8"/>
  <c r="L31" i="8"/>
  <c r="N112" i="8"/>
  <c r="L64" i="8"/>
  <c r="L59" i="8"/>
  <c r="J52" i="8"/>
  <c r="N239" i="8"/>
  <c r="J27" i="8"/>
  <c r="G243" i="8"/>
  <c r="I71" i="8"/>
  <c r="G252" i="8"/>
  <c r="I155" i="8"/>
  <c r="J130" i="8"/>
  <c r="M58" i="8"/>
  <c r="N116" i="8"/>
  <c r="L55" i="8"/>
  <c r="N68" i="8"/>
  <c r="G75" i="8"/>
  <c r="J62" i="8"/>
  <c r="I178" i="8"/>
  <c r="N174" i="8"/>
  <c r="J208" i="8"/>
  <c r="M42" i="8"/>
  <c r="J38" i="8"/>
  <c r="J240" i="8"/>
  <c r="I39" i="8"/>
  <c r="L82" i="8"/>
  <c r="M14" i="8"/>
  <c r="J7" i="8"/>
  <c r="J165" i="8"/>
  <c r="I109" i="8"/>
  <c r="N115" i="8"/>
  <c r="J164" i="8"/>
  <c r="K44" i="8"/>
  <c r="K55" i="8"/>
  <c r="J148" i="8"/>
  <c r="N72" i="8"/>
  <c r="M133" i="8"/>
  <c r="M148" i="8"/>
  <c r="N220" i="8"/>
  <c r="I170" i="8"/>
  <c r="L204" i="8"/>
  <c r="I159" i="8"/>
  <c r="J194" i="8"/>
  <c r="I77" i="8"/>
  <c r="I173" i="8"/>
  <c r="K241" i="8"/>
  <c r="J32" i="8"/>
  <c r="N197" i="8"/>
  <c r="L103" i="8"/>
  <c r="J4" i="8"/>
  <c r="J74" i="8"/>
  <c r="I203" i="8"/>
  <c r="M7" i="8"/>
  <c r="J10" i="8"/>
  <c r="N172" i="8"/>
  <c r="N246" i="8"/>
  <c r="K48" i="8"/>
  <c r="I9" i="8"/>
  <c r="J25" i="8"/>
  <c r="J102" i="8"/>
  <c r="G206" i="8"/>
  <c r="G156" i="8"/>
  <c r="M172" i="8"/>
  <c r="I94" i="8"/>
  <c r="L76" i="8"/>
  <c r="N62" i="8"/>
  <c r="N243" i="8"/>
  <c r="K172" i="8"/>
  <c r="K129" i="8"/>
  <c r="I158" i="8"/>
  <c r="I87" i="8"/>
  <c r="J235" i="8"/>
  <c r="M147" i="8"/>
  <c r="G63" i="8"/>
  <c r="L148" i="8"/>
  <c r="I205" i="8"/>
  <c r="K50" i="8"/>
  <c r="N54" i="8"/>
  <c r="I125" i="8"/>
  <c r="I148" i="8"/>
  <c r="J12" i="8"/>
  <c r="K130" i="8"/>
  <c r="N69" i="8"/>
  <c r="L105" i="8"/>
  <c r="L252" i="8"/>
  <c r="G138" i="8"/>
  <c r="I117" i="8"/>
  <c r="L224" i="8"/>
  <c r="K181" i="8"/>
  <c r="I105" i="8"/>
  <c r="M9" i="8"/>
  <c r="N202" i="8"/>
  <c r="I177" i="8"/>
  <c r="N29" i="8"/>
  <c r="L179" i="8"/>
  <c r="L73" i="8"/>
  <c r="I160" i="8"/>
  <c r="K142" i="8"/>
  <c r="K36" i="8"/>
  <c r="K40" i="8"/>
  <c r="K180" i="8"/>
  <c r="N167" i="8"/>
  <c r="I243" i="8"/>
  <c r="N230" i="8"/>
  <c r="K96" i="8"/>
  <c r="L221" i="8"/>
  <c r="M94" i="8"/>
  <c r="G20" i="8"/>
  <c r="M166" i="8"/>
  <c r="K224" i="8"/>
  <c r="I40" i="8"/>
  <c r="K104" i="8"/>
  <c r="M101" i="8"/>
  <c r="K201" i="8"/>
  <c r="I227" i="8"/>
  <c r="K92" i="8"/>
  <c r="K84" i="8"/>
  <c r="M64" i="8"/>
  <c r="I4" i="8"/>
  <c r="K227" i="8"/>
  <c r="J79" i="8"/>
  <c r="I75" i="8"/>
  <c r="I199" i="8"/>
  <c r="M122" i="8"/>
  <c r="L110" i="8"/>
  <c r="I85" i="8"/>
  <c r="J85" i="8"/>
  <c r="K59" i="8"/>
  <c r="K90" i="8"/>
  <c r="J196" i="8"/>
  <c r="L205" i="8"/>
  <c r="G164" i="8"/>
  <c r="L126" i="8"/>
  <c r="M251" i="8"/>
  <c r="G181" i="8"/>
  <c r="I218" i="8"/>
  <c r="J170" i="8"/>
  <c r="L41" i="8"/>
  <c r="L100" i="8"/>
  <c r="M208" i="8"/>
  <c r="M224" i="8"/>
  <c r="N38" i="8"/>
  <c r="J127" i="8"/>
  <c r="I204" i="8"/>
  <c r="I95" i="8"/>
  <c r="N142" i="8"/>
  <c r="M199" i="8"/>
  <c r="N223" i="8"/>
  <c r="N184" i="8"/>
  <c r="G9" i="8"/>
  <c r="N227" i="8"/>
  <c r="N46" i="8"/>
  <c r="L159" i="8"/>
  <c r="K16" i="8"/>
  <c r="J219" i="8"/>
  <c r="J121" i="8"/>
  <c r="I36" i="8"/>
  <c r="L232" i="8"/>
  <c r="L208" i="8"/>
  <c r="L182" i="8"/>
  <c r="I101" i="8"/>
  <c r="G73" i="8"/>
  <c r="L219" i="8"/>
  <c r="L168" i="8"/>
  <c r="N173" i="8"/>
  <c r="N163" i="8"/>
  <c r="N205" i="8"/>
  <c r="K159" i="8"/>
  <c r="G125" i="8"/>
  <c r="K196" i="8"/>
  <c r="M106" i="8"/>
  <c r="J192" i="8"/>
  <c r="K25" i="8"/>
  <c r="K62" i="8"/>
  <c r="J243" i="8"/>
  <c r="N132" i="8"/>
  <c r="G242" i="8"/>
  <c r="M219" i="8"/>
  <c r="M153" i="8"/>
  <c r="M221" i="8"/>
  <c r="G198" i="8"/>
  <c r="K228" i="8"/>
  <c r="J239" i="8"/>
  <c r="M105" i="8"/>
  <c r="G227" i="8"/>
  <c r="N191" i="8"/>
  <c r="N130" i="8"/>
  <c r="J98" i="8"/>
  <c r="L29" i="8"/>
  <c r="G207" i="8"/>
  <c r="L173" i="8"/>
  <c r="K15" i="8"/>
  <c r="K198" i="8"/>
  <c r="M212" i="8"/>
  <c r="G231" i="8"/>
  <c r="M48" i="8"/>
  <c r="I82" i="8"/>
  <c r="I238" i="8"/>
  <c r="M206" i="8"/>
  <c r="G61" i="8"/>
  <c r="I222" i="8"/>
  <c r="G139" i="8"/>
  <c r="J178" i="8"/>
  <c r="G171" i="8"/>
  <c r="L3" i="8"/>
  <c r="J213" i="8"/>
  <c r="M226" i="8"/>
  <c r="M217" i="8"/>
  <c r="K103" i="8"/>
  <c r="M80" i="8"/>
  <c r="J189" i="8"/>
  <c r="J94" i="8"/>
  <c r="G134" i="8"/>
  <c r="I144" i="8"/>
  <c r="L200" i="8"/>
  <c r="G86" i="8"/>
  <c r="K122" i="8"/>
  <c r="J228" i="8"/>
  <c r="L242" i="8"/>
  <c r="J6" i="8"/>
  <c r="I122" i="8"/>
  <c r="N199" i="8"/>
  <c r="G197" i="8"/>
  <c r="N251" i="8"/>
  <c r="I212" i="8"/>
  <c r="J230" i="8"/>
  <c r="I231" i="8"/>
  <c r="M29" i="8"/>
  <c r="G190" i="8"/>
  <c r="N58" i="8"/>
  <c r="G173" i="8"/>
  <c r="N125" i="8"/>
  <c r="M145" i="8"/>
  <c r="I93" i="8"/>
  <c r="G165" i="8"/>
  <c r="J91" i="8"/>
  <c r="L71" i="8"/>
  <c r="I142" i="8"/>
  <c r="K77" i="8"/>
  <c r="I154" i="8"/>
  <c r="M37" i="8"/>
  <c r="N104" i="8"/>
  <c r="K33" i="8"/>
  <c r="J96" i="8"/>
  <c r="G182" i="8"/>
  <c r="L42" i="8"/>
  <c r="M120" i="8"/>
  <c r="I140" i="8"/>
  <c r="I20" i="8"/>
  <c r="N66" i="8"/>
  <c r="I184" i="8"/>
  <c r="M236" i="8"/>
  <c r="N160" i="8"/>
  <c r="G23" i="8"/>
  <c r="L138" i="8"/>
  <c r="I21" i="8"/>
  <c r="K86" i="8"/>
  <c r="N39" i="8"/>
  <c r="G27" i="8"/>
  <c r="L213" i="8"/>
  <c r="J128" i="8"/>
  <c r="M177" i="8"/>
  <c r="G144" i="8"/>
  <c r="G167" i="8"/>
  <c r="I127" i="8"/>
  <c r="L184" i="8"/>
  <c r="J33" i="8"/>
  <c r="G34" i="8"/>
  <c r="L67" i="8"/>
  <c r="K178" i="8"/>
  <c r="K166" i="8"/>
  <c r="K35" i="8"/>
  <c r="K156" i="8"/>
  <c r="L169" i="8"/>
  <c r="N85" i="8"/>
  <c r="K115" i="8"/>
  <c r="K5" i="8"/>
  <c r="G194" i="8"/>
  <c r="L212" i="8"/>
  <c r="M71" i="8"/>
  <c r="K186" i="8"/>
  <c r="L15" i="8"/>
  <c r="G162" i="8"/>
  <c r="G101" i="8"/>
  <c r="G77" i="8"/>
  <c r="N101" i="8"/>
  <c r="L175" i="8"/>
  <c r="N40" i="8"/>
  <c r="K161" i="8"/>
  <c r="K83" i="8"/>
  <c r="K239" i="8"/>
  <c r="J87" i="8"/>
  <c r="L235" i="8"/>
  <c r="I181" i="8"/>
  <c r="G100" i="8"/>
  <c r="G183" i="8"/>
  <c r="J107" i="8"/>
  <c r="L63" i="8"/>
  <c r="I8" i="8"/>
  <c r="I165" i="8"/>
  <c r="N26" i="8"/>
  <c r="L97" i="8"/>
  <c r="N27" i="8"/>
  <c r="M98" i="8"/>
  <c r="L14" i="8"/>
  <c r="L21" i="8"/>
  <c r="N113" i="8"/>
  <c r="N102" i="8"/>
  <c r="L166" i="8"/>
  <c r="I6" i="8"/>
  <c r="M44" i="8"/>
  <c r="N180" i="8"/>
  <c r="K245" i="8"/>
  <c r="L57" i="8"/>
  <c r="L33" i="8"/>
  <c r="G235" i="8"/>
  <c r="M49" i="8"/>
  <c r="L202" i="8"/>
  <c r="M100" i="8"/>
  <c r="L139" i="8"/>
  <c r="K182" i="8"/>
  <c r="K34" i="8"/>
  <c r="K207" i="8"/>
  <c r="M73" i="8"/>
  <c r="M4" i="8"/>
  <c r="M127" i="8"/>
  <c r="L98" i="8"/>
  <c r="J67" i="8"/>
  <c r="J45" i="8"/>
  <c r="L72" i="8"/>
  <c r="N134" i="8"/>
  <c r="I111" i="8"/>
  <c r="I174" i="8"/>
  <c r="I86" i="8"/>
  <c r="G10" i="8"/>
  <c r="N96" i="8"/>
  <c r="I241" i="8"/>
  <c r="I45" i="8"/>
  <c r="J47" i="8"/>
  <c r="M12" i="8"/>
  <c r="L124" i="8"/>
  <c r="I200" i="8"/>
  <c r="L104" i="8"/>
  <c r="I76" i="8"/>
  <c r="M63" i="8"/>
  <c r="K205" i="8"/>
  <c r="G159" i="8"/>
  <c r="K42" i="8"/>
  <c r="L74" i="8"/>
  <c r="N159" i="8"/>
  <c r="J83" i="8"/>
  <c r="J147" i="8"/>
  <c r="G115" i="8"/>
  <c r="I194" i="8"/>
  <c r="K199" i="8"/>
  <c r="N5" i="8"/>
  <c r="K106" i="8"/>
  <c r="G49" i="8"/>
  <c r="I147" i="8"/>
  <c r="N148" i="8"/>
  <c r="J133" i="8"/>
  <c r="L145" i="8"/>
  <c r="N242" i="8"/>
  <c r="G128" i="8"/>
  <c r="M19" i="8"/>
  <c r="M129" i="8"/>
  <c r="J112" i="8"/>
  <c r="K26" i="8"/>
  <c r="J154" i="8"/>
  <c r="G223" i="8"/>
  <c r="N217" i="8"/>
  <c r="J250" i="8"/>
  <c r="M15" i="8"/>
  <c r="N152" i="8"/>
  <c r="K171" i="8"/>
  <c r="M68" i="8"/>
  <c r="M119" i="8"/>
  <c r="J180" i="8"/>
  <c r="J58" i="8"/>
  <c r="I176" i="8"/>
  <c r="L142" i="8"/>
  <c r="I223" i="8"/>
  <c r="L70" i="8"/>
  <c r="K112" i="8"/>
  <c r="M51" i="8"/>
  <c r="N107" i="8"/>
  <c r="J11" i="8"/>
  <c r="L161" i="8"/>
  <c r="L50" i="8"/>
  <c r="K47" i="8"/>
  <c r="I252" i="8"/>
  <c r="N97" i="8"/>
  <c r="L90" i="8"/>
  <c r="N144" i="8"/>
  <c r="K97" i="8"/>
  <c r="I214" i="8"/>
  <c r="L101" i="8"/>
  <c r="I136" i="8"/>
  <c r="N238" i="8"/>
  <c r="I118" i="8"/>
  <c r="I192" i="8"/>
  <c r="M216" i="8"/>
  <c r="J126" i="8"/>
  <c r="L95" i="8"/>
  <c r="L237" i="8"/>
  <c r="N168" i="8"/>
  <c r="L188" i="8"/>
  <c r="L146" i="8"/>
  <c r="N100" i="8"/>
  <c r="K154" i="8"/>
  <c r="I139" i="8"/>
  <c r="I38" i="8"/>
  <c r="M82" i="8"/>
  <c r="I197" i="8"/>
  <c r="M117" i="8"/>
  <c r="N63" i="8"/>
  <c r="J155" i="8"/>
  <c r="M76" i="8"/>
  <c r="M218" i="8"/>
  <c r="N157" i="8"/>
  <c r="G213" i="8"/>
  <c r="I208" i="8"/>
  <c r="G6" i="8"/>
  <c r="M5" i="8"/>
  <c r="J233" i="8"/>
  <c r="M53" i="8"/>
  <c r="K72" i="8"/>
  <c r="L152" i="8"/>
  <c r="J17" i="8"/>
  <c r="M84" i="8"/>
  <c r="N56" i="8"/>
  <c r="M194" i="8"/>
  <c r="J248" i="8"/>
  <c r="N59" i="8"/>
  <c r="M69" i="8"/>
  <c r="N123" i="8"/>
  <c r="N12" i="8"/>
  <c r="J137" i="8"/>
  <c r="I207" i="8"/>
  <c r="N200" i="8"/>
  <c r="I209" i="8"/>
  <c r="L114" i="8"/>
  <c r="M252" i="8"/>
  <c r="K197" i="8"/>
  <c r="G19" i="8"/>
  <c r="L36" i="8"/>
  <c r="K93" i="8"/>
  <c r="G26" i="8"/>
  <c r="K49" i="8"/>
  <c r="K221" i="8"/>
  <c r="J152" i="8"/>
  <c r="N247" i="8"/>
  <c r="L236" i="8"/>
  <c r="J108" i="8"/>
  <c r="M150" i="8"/>
  <c r="N208" i="8"/>
  <c r="K134" i="8"/>
  <c r="L129" i="8"/>
  <c r="N7" i="8"/>
  <c r="K132" i="8"/>
  <c r="G233" i="8"/>
  <c r="G52" i="8"/>
  <c r="G155" i="8"/>
  <c r="G72" i="8"/>
  <c r="M203" i="8"/>
  <c r="I115" i="8"/>
  <c r="I49" i="8"/>
  <c r="K251" i="8"/>
  <c r="G239" i="8"/>
  <c r="N88" i="8"/>
  <c r="L191" i="8"/>
  <c r="L251" i="8"/>
  <c r="G69" i="8"/>
  <c r="J225" i="8"/>
  <c r="G78" i="8"/>
  <c r="K157" i="8"/>
  <c r="M202" i="8"/>
  <c r="J35" i="8"/>
  <c r="I131" i="8"/>
  <c r="I92" i="8"/>
  <c r="K202" i="8"/>
  <c r="J214" i="8"/>
  <c r="K246" i="8"/>
  <c r="K102" i="8"/>
  <c r="M74" i="8"/>
  <c r="K206" i="8"/>
  <c r="N41" i="8"/>
  <c r="K164" i="8"/>
  <c r="I250" i="8"/>
  <c r="N231" i="8"/>
  <c r="L116" i="8"/>
  <c r="J65" i="8"/>
  <c r="L225" i="8"/>
  <c r="N4" i="8"/>
  <c r="M168" i="8"/>
  <c r="M188" i="8"/>
  <c r="L198" i="8"/>
  <c r="M215" i="8"/>
  <c r="J73" i="8"/>
  <c r="J190" i="8"/>
  <c r="K21" i="8"/>
  <c r="M31" i="8"/>
  <c r="M184" i="8"/>
  <c r="N183" i="8"/>
  <c r="M21" i="8"/>
  <c r="M243" i="8"/>
  <c r="N8" i="8"/>
  <c r="I195" i="8"/>
  <c r="N114" i="8"/>
  <c r="K137" i="8"/>
  <c r="K68" i="8"/>
  <c r="M10" i="8"/>
  <c r="K248" i="8"/>
  <c r="I50" i="8"/>
  <c r="K214" i="8"/>
  <c r="G7" i="8"/>
  <c r="M72" i="8"/>
  <c r="G212" i="8"/>
  <c r="M146" i="8"/>
  <c r="I232" i="8"/>
  <c r="J101" i="8"/>
  <c r="M159" i="8"/>
  <c r="K168" i="8"/>
  <c r="I245" i="8"/>
  <c r="K175" i="8"/>
  <c r="N179" i="8"/>
  <c r="I113" i="8"/>
  <c r="J247" i="8"/>
  <c r="I15" i="8"/>
  <c r="G201" i="8"/>
  <c r="J212" i="8"/>
  <c r="G230" i="8"/>
  <c r="L211" i="8"/>
  <c r="I112" i="8"/>
  <c r="K19" i="8"/>
  <c r="L180" i="8"/>
  <c r="N22" i="8"/>
  <c r="G152" i="8"/>
  <c r="G120" i="8"/>
  <c r="K237" i="8"/>
  <c r="N108" i="8"/>
  <c r="J187" i="8"/>
  <c r="J105" i="8"/>
  <c r="I143" i="8"/>
  <c r="N236" i="8"/>
  <c r="N35" i="8"/>
  <c r="M89" i="8"/>
  <c r="N64" i="8"/>
  <c r="I65" i="8"/>
  <c r="K88" i="8"/>
  <c r="J76" i="8"/>
  <c r="N240" i="8"/>
  <c r="N194" i="8"/>
  <c r="K82" i="8"/>
  <c r="L58" i="8"/>
  <c r="J30" i="8"/>
  <c r="K200" i="8"/>
  <c r="L75" i="8"/>
  <c r="M77" i="8"/>
  <c r="M20" i="8"/>
  <c r="L240" i="8"/>
  <c r="L115" i="8"/>
  <c r="J177" i="8"/>
  <c r="L136" i="8"/>
  <c r="M192" i="8"/>
  <c r="K22" i="8"/>
  <c r="J8" i="8"/>
  <c r="J48" i="8"/>
  <c r="J106" i="8"/>
  <c r="M115" i="8"/>
  <c r="G8" i="8"/>
  <c r="G106" i="8"/>
  <c r="M230" i="8"/>
  <c r="N234" i="8"/>
  <c r="M91" i="8"/>
  <c r="N212" i="8"/>
  <c r="J59" i="8"/>
  <c r="G66" i="8"/>
  <c r="N61" i="8"/>
  <c r="I84" i="8"/>
  <c r="M144" i="8"/>
  <c r="M50" i="8"/>
  <c r="G143" i="8"/>
  <c r="M201" i="8"/>
  <c r="J203" i="8"/>
  <c r="L226" i="8"/>
  <c r="I230" i="8"/>
  <c r="N235" i="8"/>
  <c r="M205" i="8"/>
  <c r="K218" i="8"/>
  <c r="G193" i="8"/>
  <c r="N11" i="8"/>
  <c r="I116" i="8"/>
  <c r="K135" i="8"/>
  <c r="N133" i="8"/>
  <c r="G137" i="8"/>
  <c r="L68" i="8"/>
  <c r="M237" i="8"/>
  <c r="N226" i="8"/>
  <c r="K111" i="8"/>
  <c r="N90" i="8"/>
  <c r="N126" i="8"/>
  <c r="I62" i="8"/>
  <c r="K108" i="8"/>
  <c r="K155" i="8"/>
  <c r="I185" i="8"/>
  <c r="J89" i="8"/>
  <c r="K113" i="8"/>
  <c r="L79" i="8"/>
  <c r="M211" i="8"/>
  <c r="K149" i="8"/>
  <c r="M107" i="8"/>
  <c r="M124" i="8"/>
  <c r="G114" i="8"/>
  <c r="M93" i="8"/>
  <c r="K141" i="8"/>
  <c r="I119" i="8"/>
  <c r="G112" i="8"/>
  <c r="K71" i="8"/>
  <c r="G35" i="8"/>
  <c r="J151" i="8"/>
  <c r="L214" i="8"/>
  <c r="G94" i="8"/>
  <c r="I149" i="8"/>
  <c r="I97" i="8"/>
  <c r="M235" i="8"/>
  <c r="K232" i="8"/>
  <c r="K116" i="8"/>
  <c r="M46" i="8"/>
  <c r="L203" i="8"/>
  <c r="L246" i="8"/>
  <c r="M79" i="8"/>
  <c r="G43" i="8"/>
  <c r="G176" i="8"/>
  <c r="I153" i="8"/>
  <c r="M90" i="8"/>
  <c r="I180" i="8"/>
  <c r="G47" i="8"/>
  <c r="K69" i="8"/>
  <c r="K165" i="8"/>
  <c r="J16" i="8"/>
  <c r="M11" i="8"/>
  <c r="I90" i="8"/>
  <c r="N105" i="8"/>
  <c r="L11" i="8"/>
  <c r="K54" i="8"/>
  <c r="G131" i="8"/>
  <c r="I179" i="8"/>
  <c r="K128" i="8"/>
  <c r="N198" i="8"/>
  <c r="M111" i="8"/>
  <c r="J15" i="8"/>
  <c r="J204" i="8"/>
  <c r="N210" i="8"/>
  <c r="I32" i="8"/>
  <c r="G200" i="8"/>
  <c r="G204" i="8"/>
  <c r="M22" i="8"/>
  <c r="K76" i="8"/>
  <c r="K114" i="8"/>
  <c r="N95" i="8"/>
  <c r="M143" i="8"/>
  <c r="G17" i="8"/>
  <c r="G37" i="8"/>
  <c r="M34" i="8"/>
  <c r="J179" i="8"/>
  <c r="J209" i="8"/>
  <c r="I46" i="8"/>
  <c r="M198" i="8"/>
  <c r="N136" i="8"/>
  <c r="I138" i="8"/>
  <c r="G161" i="8"/>
  <c r="J173" i="8"/>
  <c r="G40" i="8"/>
  <c r="N32" i="8"/>
  <c r="L111" i="8"/>
  <c r="L87" i="8"/>
  <c r="K29" i="8"/>
  <c r="L102" i="8"/>
  <c r="G122" i="8"/>
  <c r="N171" i="8"/>
  <c r="L28" i="8"/>
  <c r="G29" i="8"/>
  <c r="M141" i="8"/>
  <c r="J188" i="8"/>
  <c r="L229" i="8"/>
  <c r="G214" i="8"/>
  <c r="G51" i="8"/>
  <c r="I52" i="8"/>
  <c r="K23" i="8"/>
  <c r="I202" i="8"/>
  <c r="J172" i="8"/>
  <c r="K7" i="8"/>
  <c r="L228" i="8"/>
  <c r="J167" i="8"/>
  <c r="L156" i="8"/>
  <c r="M180" i="8"/>
  <c r="L223" i="8"/>
  <c r="L183" i="8"/>
  <c r="I73" i="8"/>
  <c r="M163" i="8"/>
  <c r="K120" i="8"/>
  <c r="G147" i="8"/>
  <c r="I35" i="8"/>
  <c r="K105" i="8"/>
  <c r="J37" i="8"/>
  <c r="I74" i="8"/>
  <c r="N14" i="8"/>
  <c r="M156" i="8"/>
  <c r="G222" i="8"/>
  <c r="L155" i="8"/>
  <c r="N250" i="8"/>
  <c r="L158" i="8"/>
  <c r="N83" i="8"/>
  <c r="J207" i="8"/>
  <c r="K217" i="8"/>
  <c r="K219" i="8"/>
  <c r="M210" i="8"/>
  <c r="M132" i="8"/>
  <c r="L88" i="8"/>
  <c r="G116" i="8"/>
  <c r="I188" i="8"/>
  <c r="M28" i="8"/>
  <c r="M92" i="8"/>
  <c r="G163" i="8"/>
  <c r="K101" i="8"/>
  <c r="L177" i="8"/>
  <c r="J252" i="8"/>
  <c r="L119" i="8"/>
  <c r="I114" i="8"/>
  <c r="G226" i="8"/>
  <c r="K179" i="8"/>
  <c r="I172" i="8"/>
  <c r="J160" i="8"/>
  <c r="I221" i="8"/>
  <c r="G202" i="8"/>
  <c r="G39" i="8"/>
  <c r="K119" i="8"/>
  <c r="M60" i="8"/>
  <c r="J124" i="8"/>
  <c r="L16" i="8"/>
  <c r="G209" i="8"/>
  <c r="G98" i="8"/>
  <c r="N60" i="8"/>
  <c r="M39" i="8"/>
  <c r="G121" i="8"/>
  <c r="M135" i="8"/>
  <c r="L131" i="8"/>
  <c r="I124" i="8"/>
  <c r="M181" i="8"/>
  <c r="N82" i="8"/>
  <c r="G153" i="8"/>
  <c r="J44" i="8"/>
  <c r="J162" i="8"/>
  <c r="M36" i="8"/>
  <c r="M231" i="8"/>
  <c r="M56" i="8"/>
  <c r="M67" i="8"/>
  <c r="L132" i="8"/>
  <c r="J97" i="8"/>
  <c r="I80" i="8"/>
  <c r="L217" i="8"/>
  <c r="K176" i="8"/>
  <c r="N89" i="8"/>
  <c r="L172" i="8"/>
  <c r="G180" i="8"/>
  <c r="I168" i="8"/>
  <c r="I133" i="8"/>
  <c r="I37" i="8"/>
  <c r="K242" i="8"/>
  <c r="L48" i="8"/>
  <c r="G102" i="8"/>
  <c r="L19" i="8"/>
  <c r="K139" i="8"/>
  <c r="I64" i="8"/>
  <c r="N80" i="8"/>
  <c r="M62" i="8"/>
  <c r="K222" i="8"/>
  <c r="I251" i="8"/>
  <c r="L84" i="8"/>
  <c r="G85" i="8"/>
  <c r="G251" i="8"/>
  <c r="N203" i="8"/>
  <c r="M249" i="8"/>
  <c r="J72" i="8"/>
  <c r="M200" i="8"/>
  <c r="G170" i="8"/>
  <c r="M214" i="8"/>
  <c r="N120" i="8"/>
  <c r="G151" i="8"/>
  <c r="G11" i="8"/>
  <c r="M149" i="8"/>
  <c r="J60" i="8"/>
  <c r="J82" i="8"/>
  <c r="K12" i="8"/>
  <c r="J26" i="8"/>
  <c r="K174" i="8"/>
  <c r="M229" i="8"/>
  <c r="G132" i="8"/>
  <c r="N248" i="8"/>
  <c r="G199" i="8"/>
  <c r="G127" i="8"/>
  <c r="G33" i="8"/>
  <c r="L196" i="8"/>
  <c r="N182" i="8"/>
  <c r="M24" i="8"/>
  <c r="G60" i="8"/>
  <c r="K236" i="8"/>
  <c r="J241" i="8"/>
  <c r="K247" i="8"/>
  <c r="G179" i="8"/>
  <c r="M18" i="8"/>
  <c r="I13" i="8"/>
  <c r="L52" i="8"/>
  <c r="J3" i="8"/>
  <c r="G90" i="8"/>
  <c r="I42" i="8"/>
  <c r="L92" i="8"/>
  <c r="N162" i="8"/>
  <c r="J251" i="8"/>
  <c r="G129" i="8"/>
  <c r="L243" i="8"/>
  <c r="M246" i="8"/>
  <c r="N119" i="8"/>
  <c r="G70" i="8"/>
  <c r="L144" i="8"/>
  <c r="J9" i="8"/>
  <c r="G186" i="8"/>
  <c r="L51" i="8"/>
  <c r="J39" i="8"/>
  <c r="L118" i="8"/>
  <c r="K52" i="8"/>
  <c r="J237" i="8"/>
  <c r="I103" i="8"/>
  <c r="N92" i="8"/>
  <c r="L89" i="8"/>
  <c r="J36" i="8"/>
  <c r="G28" i="8"/>
  <c r="I126" i="8"/>
  <c r="L194" i="8"/>
  <c r="M138" i="8"/>
  <c r="G248" i="8"/>
  <c r="N164" i="8"/>
  <c r="N204" i="8"/>
  <c r="M151" i="8"/>
  <c r="L137" i="8"/>
  <c r="J197" i="8"/>
  <c r="N245" i="8"/>
  <c r="I213" i="8"/>
  <c r="N224" i="8"/>
  <c r="L43" i="8"/>
  <c r="G250" i="8"/>
  <c r="K109" i="8"/>
  <c r="N228" i="8"/>
  <c r="G5" i="8"/>
  <c r="I123" i="8"/>
  <c r="G218" i="8"/>
  <c r="K28" i="8"/>
  <c r="I17" i="8"/>
  <c r="J159" i="8"/>
  <c r="G234" i="8"/>
  <c r="L174" i="8"/>
  <c r="K238" i="8"/>
  <c r="K45" i="8"/>
  <c r="J168" i="8"/>
  <c r="N28" i="8"/>
  <c r="N121" i="8"/>
  <c r="L122" i="8"/>
  <c r="I130" i="8"/>
  <c r="J103" i="8"/>
  <c r="I67" i="8"/>
  <c r="K229" i="8"/>
  <c r="M167" i="8"/>
  <c r="J23" i="8"/>
  <c r="G215" i="8"/>
  <c r="M75" i="8"/>
  <c r="L195" i="8"/>
  <c r="G44" i="8"/>
  <c r="N93" i="8"/>
  <c r="G188" i="8"/>
  <c r="G221" i="8"/>
  <c r="J211" i="8"/>
  <c r="K150" i="8"/>
  <c r="G169" i="8"/>
  <c r="G192" i="8"/>
  <c r="L113" i="8"/>
  <c r="J14" i="8"/>
  <c r="N91" i="8"/>
  <c r="J244" i="8"/>
  <c r="L99" i="8"/>
  <c r="I108" i="8"/>
  <c r="M233" i="8"/>
  <c r="L207" i="8"/>
  <c r="G150" i="8"/>
  <c r="K252" i="8"/>
  <c r="N76" i="8"/>
  <c r="L121" i="8"/>
  <c r="G113" i="8"/>
  <c r="L108" i="8"/>
  <c r="K121" i="8"/>
  <c r="K24" i="8"/>
  <c r="G119" i="8"/>
  <c r="K107" i="8"/>
  <c r="L181" i="8"/>
  <c r="N153" i="8"/>
  <c r="J200" i="8"/>
  <c r="N53" i="8"/>
  <c r="I55" i="8"/>
  <c r="G196" i="8"/>
  <c r="N52" i="8"/>
  <c r="M87" i="8"/>
  <c r="J215" i="8"/>
  <c r="L54" i="8"/>
  <c r="L192" i="8"/>
  <c r="N6" i="8"/>
  <c r="N10" i="8"/>
  <c r="I164" i="8"/>
  <c r="K95" i="8"/>
  <c r="J220" i="8"/>
  <c r="G18" i="8"/>
  <c r="M241" i="8"/>
  <c r="M244" i="8"/>
  <c r="L227" i="8"/>
  <c r="N71" i="8"/>
  <c r="M13" i="8"/>
  <c r="I132" i="8"/>
  <c r="J210" i="8"/>
  <c r="J149" i="8"/>
  <c r="I61" i="8"/>
  <c r="K203" i="8"/>
  <c r="K81" i="8"/>
  <c r="L141" i="8"/>
  <c r="N65" i="8"/>
  <c r="K63" i="8"/>
  <c r="I246" i="8"/>
  <c r="M38" i="8"/>
  <c r="K188" i="8"/>
  <c r="I3" i="8"/>
  <c r="J181" i="8"/>
  <c r="N195" i="8"/>
  <c r="K216" i="8"/>
  <c r="M102" i="8"/>
  <c r="G71" i="8"/>
  <c r="I58" i="8"/>
  <c r="N78" i="8"/>
  <c r="M178" i="8"/>
  <c r="M197" i="8"/>
  <c r="L249" i="8"/>
  <c r="N143" i="8"/>
  <c r="J226" i="8"/>
  <c r="I23" i="8"/>
  <c r="J161" i="8"/>
  <c r="I217" i="8"/>
  <c r="M245" i="8"/>
  <c r="G228" i="8"/>
  <c r="G97" i="8"/>
  <c r="J92" i="8"/>
  <c r="K158" i="8"/>
  <c r="J145" i="8"/>
  <c r="I26" i="8"/>
  <c r="J34" i="8"/>
  <c r="L49" i="8"/>
  <c r="J41" i="8"/>
  <c r="I60" i="8"/>
  <c r="G74" i="8"/>
  <c r="I167" i="8"/>
  <c r="K91" i="8"/>
  <c r="J29" i="8"/>
  <c r="M109" i="8"/>
  <c r="K56" i="8"/>
  <c r="N139" i="8"/>
  <c r="N165" i="8"/>
  <c r="M179" i="8"/>
  <c r="I190" i="8"/>
  <c r="L65" i="8"/>
  <c r="M189" i="8"/>
  <c r="K192" i="8"/>
  <c r="G130" i="8"/>
  <c r="K10" i="8"/>
  <c r="N50" i="8"/>
  <c r="M33" i="8"/>
  <c r="G104" i="8"/>
  <c r="G59" i="8"/>
  <c r="I187" i="8"/>
  <c r="M170" i="8"/>
  <c r="I107" i="8"/>
  <c r="G224" i="8"/>
  <c r="M3" i="8"/>
  <c r="G99" i="8"/>
  <c r="K144" i="8"/>
  <c r="L233" i="8"/>
  <c r="G117" i="8"/>
  <c r="M165" i="8"/>
  <c r="L93" i="8"/>
  <c r="K225" i="8"/>
  <c r="G68" i="8"/>
  <c r="I237" i="8"/>
  <c r="J69" i="8"/>
  <c r="J176" i="8"/>
  <c r="L154" i="8"/>
  <c r="K136" i="8"/>
  <c r="G211" i="8"/>
  <c r="N147" i="8"/>
  <c r="J224" i="8"/>
  <c r="L189" i="8"/>
  <c r="G136" i="8"/>
  <c r="G154" i="8"/>
  <c r="I234" i="8"/>
  <c r="N151" i="8"/>
  <c r="M78" i="8"/>
  <c r="G244" i="8"/>
  <c r="L4" i="8"/>
  <c r="J206" i="8"/>
  <c r="I25" i="8"/>
  <c r="J93" i="8"/>
  <c r="K87" i="8"/>
  <c r="N118" i="8"/>
  <c r="J229" i="8"/>
  <c r="I7" i="8"/>
  <c r="G216" i="8"/>
  <c r="M195" i="8"/>
  <c r="L13" i="8"/>
  <c r="G22" i="8"/>
  <c r="J13" i="8"/>
  <c r="J55" i="8"/>
  <c r="M121" i="8"/>
  <c r="G178" i="8"/>
  <c r="M131" i="8"/>
  <c r="G118" i="8"/>
  <c r="J113" i="8"/>
  <c r="J217" i="8"/>
  <c r="L125" i="8"/>
  <c r="N154" i="8"/>
  <c r="N175" i="8"/>
  <c r="N17" i="8"/>
  <c r="K193" i="8"/>
  <c r="G56" i="8"/>
  <c r="N196" i="8"/>
  <c r="M112" i="8"/>
  <c r="L44" i="8"/>
  <c r="I220" i="8"/>
  <c r="J218" i="8"/>
  <c r="N103" i="8"/>
  <c r="J134" i="8"/>
  <c r="L120" i="8"/>
  <c r="I78" i="8"/>
  <c r="K58" i="8"/>
  <c r="N232" i="8"/>
  <c r="L176" i="8"/>
  <c r="N156" i="8"/>
  <c r="L86" i="8"/>
  <c r="I201" i="8"/>
  <c r="N190" i="8"/>
  <c r="M191" i="8"/>
  <c r="L170" i="8"/>
  <c r="M196" i="8"/>
  <c r="N216" i="8"/>
  <c r="L78" i="8"/>
  <c r="G30" i="8"/>
  <c r="N166" i="8"/>
  <c r="G45" i="8"/>
  <c r="I236" i="8"/>
  <c r="I79" i="8"/>
  <c r="J31" i="8"/>
  <c r="M47" i="8"/>
  <c r="N57" i="8"/>
  <c r="K233" i="8"/>
  <c r="G89" i="8"/>
  <c r="L134" i="8"/>
  <c r="G12" i="8"/>
  <c r="I44" i="8"/>
  <c r="G92" i="8"/>
  <c r="N189" i="8"/>
  <c r="I193" i="8"/>
  <c r="K78" i="8"/>
  <c r="L209" i="8"/>
  <c r="J80" i="8"/>
  <c r="K20" i="8"/>
  <c r="K169" i="8"/>
  <c r="K3" i="8"/>
  <c r="K173" i="8"/>
  <c r="L62" i="8"/>
  <c r="G237" i="8"/>
  <c r="K148" i="8"/>
  <c r="M207" i="8"/>
  <c r="L151" i="8"/>
  <c r="G149" i="8"/>
  <c r="L85" i="8"/>
  <c r="N23" i="8"/>
  <c r="N110" i="8"/>
  <c r="K17" i="8"/>
  <c r="G88" i="8"/>
  <c r="N214" i="8"/>
  <c r="N86" i="8"/>
  <c r="G241" i="8"/>
  <c r="G109" i="8"/>
  <c r="J28" i="8"/>
  <c r="N45" i="8"/>
  <c r="I5" i="8"/>
  <c r="M232" i="8"/>
  <c r="N213" i="8"/>
  <c r="J156" i="8"/>
  <c r="J5" i="8"/>
  <c r="N222" i="8"/>
  <c r="I191" i="8"/>
  <c r="I235" i="8"/>
  <c r="G65" i="8"/>
  <c r="M162" i="8"/>
  <c r="M126" i="8"/>
  <c r="J118" i="8"/>
  <c r="M223" i="8"/>
  <c r="J88" i="8"/>
  <c r="G21" i="8"/>
  <c r="N48" i="8"/>
  <c r="L201" i="8"/>
  <c r="I56" i="8"/>
  <c r="L27" i="8"/>
  <c r="I137" i="8"/>
  <c r="L149" i="8"/>
  <c r="L20" i="8"/>
  <c r="J63" i="8"/>
  <c r="L241" i="8"/>
  <c r="G146" i="8"/>
  <c r="L30" i="8"/>
  <c r="L127" i="8"/>
  <c r="M186" i="8"/>
  <c r="I162" i="8"/>
  <c r="J163" i="8"/>
  <c r="L157" i="8"/>
  <c r="J75" i="8"/>
  <c r="N131" i="8"/>
  <c r="J186" i="8"/>
  <c r="G67" i="8"/>
  <c r="N37" i="8"/>
  <c r="M45" i="8"/>
  <c r="N178" i="8"/>
  <c r="N79" i="8"/>
  <c r="L107" i="8"/>
  <c r="L210" i="8"/>
  <c r="L40" i="8"/>
  <c r="I198" i="8"/>
  <c r="M240" i="8"/>
  <c r="N74" i="8"/>
  <c r="K185" i="8"/>
  <c r="N98" i="8"/>
  <c r="L130" i="8"/>
  <c r="N19" i="8"/>
  <c r="G103" i="8"/>
  <c r="G57" i="8"/>
  <c r="G91" i="8"/>
  <c r="N67" i="8"/>
  <c r="J143" i="8"/>
  <c r="L18" i="8"/>
  <c r="M213" i="8"/>
  <c r="G105" i="8"/>
  <c r="L162" i="8"/>
  <c r="L244" i="8"/>
  <c r="G96" i="8"/>
  <c r="I88" i="8"/>
  <c r="J242" i="8"/>
  <c r="L91" i="8"/>
  <c r="L26" i="8"/>
  <c r="I166" i="8"/>
  <c r="L140" i="8"/>
  <c r="G87" i="8"/>
  <c r="G246" i="8"/>
  <c r="M136" i="8"/>
  <c r="G53" i="8"/>
  <c r="L12" i="8"/>
  <c r="J175" i="8"/>
  <c r="K249" i="8"/>
  <c r="L216" i="8"/>
  <c r="L56" i="8"/>
  <c r="G210" i="8"/>
  <c r="J51" i="8"/>
  <c r="I22" i="8"/>
  <c r="G64" i="8"/>
  <c r="K143" i="8"/>
  <c r="K170" i="8"/>
  <c r="M95" i="8"/>
  <c r="G185" i="8"/>
  <c r="J120" i="8"/>
  <c r="M171" i="8"/>
  <c r="J119" i="8"/>
  <c r="I163" i="8"/>
  <c r="N187" i="8"/>
  <c r="L239" i="8"/>
  <c r="M228" i="8"/>
  <c r="K146" i="8"/>
  <c r="K215" i="8"/>
  <c r="J40" i="8"/>
  <c r="L186" i="8"/>
  <c r="I11" i="8"/>
  <c r="I249" i="8"/>
  <c r="K194" i="8"/>
  <c r="I169" i="8"/>
  <c r="N13" i="8"/>
  <c r="G126" i="8"/>
  <c r="M113" i="8"/>
  <c r="N241" i="8"/>
  <c r="N128" i="8"/>
  <c r="K240" i="8"/>
  <c r="J184" i="8"/>
  <c r="G48" i="8"/>
  <c r="M158" i="8"/>
  <c r="J50" i="8"/>
  <c r="N186" i="8"/>
  <c r="M88" i="8"/>
  <c r="J199" i="8"/>
  <c r="G76" i="8"/>
  <c r="M70" i="8"/>
  <c r="M227" i="8"/>
  <c r="G140" i="8"/>
  <c r="M242" i="8"/>
  <c r="G84" i="8"/>
  <c r="K70" i="8"/>
  <c r="M114" i="8"/>
  <c r="I33" i="8"/>
  <c r="K67" i="8"/>
  <c r="M154" i="8"/>
  <c r="I216" i="8"/>
  <c r="K61" i="8"/>
  <c r="M155" i="8"/>
  <c r="L147" i="8"/>
  <c r="I240" i="8"/>
  <c r="N70" i="8"/>
  <c r="K220" i="8"/>
  <c r="M190" i="8"/>
  <c r="I30" i="8"/>
  <c r="I31" i="8"/>
  <c r="I89" i="8"/>
  <c r="L230" i="8"/>
  <c r="L46" i="8"/>
  <c r="N215" i="8"/>
  <c r="N20" i="8"/>
  <c r="M238" i="8"/>
  <c r="K110" i="8"/>
  <c r="G172" i="8"/>
  <c r="K244" i="8"/>
  <c r="L153" i="8"/>
  <c r="J77" i="8"/>
  <c r="L32" i="8"/>
  <c r="N87" i="8"/>
  <c r="I102" i="8"/>
  <c r="I129" i="8"/>
  <c r="M164" i="8"/>
  <c r="J205" i="8"/>
  <c r="M169" i="8"/>
  <c r="L24" i="8"/>
  <c r="J46" i="8"/>
  <c r="I134" i="8"/>
  <c r="G168" i="8"/>
  <c r="J22" i="8"/>
  <c r="M125" i="8"/>
  <c r="G79" i="8"/>
  <c r="G135" i="8"/>
  <c r="M116" i="8"/>
  <c r="M204" i="8"/>
  <c r="K204" i="8"/>
  <c r="L165" i="8"/>
  <c r="I48" i="8"/>
  <c r="K66" i="8"/>
  <c r="K250" i="8"/>
  <c r="K14" i="8"/>
  <c r="K51" i="8"/>
  <c r="J150" i="8"/>
  <c r="K126" i="8"/>
  <c r="M43" i="8"/>
  <c r="N18" i="8"/>
  <c r="G247" i="8"/>
  <c r="N158" i="8"/>
  <c r="G142" i="8"/>
  <c r="L185" i="8"/>
  <c r="I57" i="8"/>
  <c r="K39" i="8"/>
  <c r="L8" i="8"/>
  <c r="G195" i="8"/>
  <c r="J185" i="8"/>
  <c r="I210" i="8"/>
  <c r="K131" i="8"/>
  <c r="K53" i="8"/>
  <c r="M220" i="8"/>
  <c r="K162" i="8"/>
  <c r="I161" i="8"/>
  <c r="K147" i="8"/>
  <c r="K27" i="8"/>
  <c r="L199" i="8"/>
  <c r="N36" i="8"/>
  <c r="N24" i="8"/>
  <c r="I14" i="8"/>
  <c r="J129" i="8"/>
  <c r="K124" i="8"/>
  <c r="J19" i="8"/>
  <c r="K74" i="8"/>
  <c r="I196" i="8"/>
  <c r="G189" i="8"/>
  <c r="K89" i="8"/>
  <c r="L61" i="8"/>
  <c r="I70" i="8"/>
  <c r="I224" i="8"/>
  <c r="K99" i="8"/>
  <c r="I41" i="8"/>
  <c r="K152" i="8"/>
  <c r="I211" i="8"/>
  <c r="M108" i="8"/>
  <c r="J138" i="8"/>
  <c r="K127" i="8"/>
  <c r="J43" i="8"/>
  <c r="M118" i="8"/>
  <c r="I16" i="8"/>
  <c r="G95" i="8"/>
  <c r="K8" i="8"/>
  <c r="G148" i="8"/>
  <c r="N21" i="8"/>
  <c r="K213" i="8"/>
  <c r="L167" i="8"/>
  <c r="K230" i="8"/>
  <c r="G25" i="8"/>
  <c r="I244" i="8"/>
  <c r="N9" i="8"/>
  <c r="N225" i="8"/>
  <c r="J104" i="8"/>
  <c r="M222" i="8"/>
  <c r="G4" i="8"/>
  <c r="N49" i="8"/>
  <c r="M61" i="8"/>
  <c r="L53" i="8"/>
  <c r="M175" i="8"/>
  <c r="I106" i="8"/>
  <c r="G160" i="8"/>
  <c r="J169" i="8"/>
  <c r="K195" i="8"/>
  <c r="K46" i="8"/>
  <c r="G232" i="8"/>
  <c r="L17" i="8"/>
  <c r="J84" i="8"/>
  <c r="J66" i="8"/>
  <c r="M66" i="8"/>
  <c r="J53" i="8"/>
  <c r="G41" i="8"/>
  <c r="G62" i="8"/>
  <c r="N211" i="8"/>
  <c r="K125" i="8"/>
  <c r="I24" i="8"/>
  <c r="L10" i="8"/>
  <c r="G175" i="8"/>
  <c r="N161" i="8"/>
  <c r="M35" i="8"/>
  <c r="I68" i="8"/>
  <c r="J78" i="8"/>
  <c r="J54" i="8"/>
  <c r="N31" i="8"/>
  <c r="J109" i="8"/>
  <c r="L171" i="8"/>
  <c r="I72" i="8"/>
  <c r="L112" i="8"/>
  <c r="L117" i="8"/>
  <c r="L77" i="8"/>
  <c r="M23" i="8"/>
  <c r="J182" i="8"/>
  <c r="M142" i="8"/>
  <c r="G80" i="8"/>
  <c r="G225" i="8"/>
  <c r="M27" i="8"/>
  <c r="K133" i="8"/>
  <c r="K140" i="8"/>
  <c r="K234" i="8"/>
  <c r="J171" i="8"/>
  <c r="G58" i="8"/>
  <c r="L250" i="8"/>
  <c r="J202" i="8"/>
  <c r="N34" i="8"/>
  <c r="G219" i="8"/>
  <c r="J24" i="8"/>
  <c r="L164" i="8"/>
  <c r="N124" i="8"/>
  <c r="K160" i="8"/>
  <c r="M152" i="8"/>
  <c r="L178" i="8"/>
  <c r="L135" i="8"/>
  <c r="G238" i="8"/>
  <c r="J141" i="8"/>
  <c r="G50" i="8"/>
  <c r="L190" i="8"/>
  <c r="K189" i="8"/>
  <c r="K226" i="8"/>
  <c r="J223" i="8"/>
  <c r="J125" i="8"/>
  <c r="G240" i="8"/>
  <c r="L80" i="8"/>
  <c r="L234" i="8"/>
  <c r="I152" i="8"/>
  <c r="K208" i="8"/>
  <c r="J249" i="8"/>
  <c r="N44" i="8"/>
  <c r="I141" i="8"/>
  <c r="I100" i="8"/>
  <c r="M134" i="8"/>
  <c r="K151" i="8"/>
  <c r="I28" i="8"/>
  <c r="G54" i="8"/>
  <c r="M17" i="8"/>
  <c r="J100" i="8"/>
  <c r="L6" i="8"/>
  <c r="J115" i="8"/>
  <c r="N229" i="8"/>
  <c r="I247" i="8"/>
  <c r="J42" i="8"/>
  <c r="J123" i="8"/>
  <c r="J81" i="8"/>
  <c r="K190" i="8"/>
  <c r="K167" i="8"/>
  <c r="L9" i="8"/>
  <c r="I189" i="8"/>
  <c r="K64" i="8"/>
  <c r="K79" i="8"/>
  <c r="N42" i="8"/>
  <c r="N140" i="8"/>
  <c r="G81" i="8"/>
  <c r="M26" i="8"/>
  <c r="L22" i="8"/>
  <c r="M209" i="8"/>
  <c r="N221" i="8"/>
  <c r="M160" i="8"/>
  <c r="I186" i="8"/>
  <c r="I47" i="8"/>
  <c r="G245" i="8"/>
  <c r="I157" i="8"/>
  <c r="I19" i="8"/>
  <c r="K98" i="8"/>
  <c r="J157" i="8"/>
  <c r="N155" i="8"/>
  <c r="J70" i="8"/>
  <c r="K211" i="8"/>
  <c r="N55" i="8"/>
  <c r="K4" i="8"/>
  <c r="L106" i="8"/>
  <c r="N206" i="8"/>
  <c r="L238" i="8"/>
  <c r="K210" i="8"/>
  <c r="L163" i="8"/>
  <c r="K31" i="8"/>
  <c r="L109" i="8"/>
  <c r="K75" i="8"/>
  <c r="G208" i="8"/>
  <c r="L5" i="8"/>
  <c r="I10" i="8"/>
  <c r="I18" i="8"/>
  <c r="L123" i="8"/>
  <c r="K11" i="8"/>
  <c r="G55" i="8"/>
  <c r="I54" i="8"/>
  <c r="K153" i="8"/>
  <c r="N117" i="8"/>
  <c r="N219" i="8"/>
  <c r="I51" i="8"/>
  <c r="G229" i="8"/>
  <c r="J114" i="8"/>
  <c r="J122" i="8"/>
  <c r="I59" i="8"/>
  <c r="J99" i="8"/>
  <c r="N176" i="8"/>
  <c r="N218" i="8"/>
  <c r="J86" i="8"/>
  <c r="N188" i="8"/>
  <c r="N237" i="8"/>
  <c r="I34" i="8"/>
  <c r="L143" i="8"/>
  <c r="I219" i="8"/>
  <c r="N145" i="8"/>
  <c r="M174" i="8"/>
  <c r="L81" i="8"/>
  <c r="J95" i="8"/>
  <c r="K184" i="8"/>
  <c r="M110" i="8"/>
  <c r="K85" i="8"/>
  <c r="M185" i="8"/>
  <c r="M57" i="8"/>
  <c r="G166" i="8"/>
  <c r="L37" i="8"/>
  <c r="L25" i="8"/>
  <c r="G145" i="8"/>
  <c r="L69" i="8"/>
  <c r="I66" i="8"/>
  <c r="I239" i="8"/>
  <c r="J193" i="8"/>
  <c r="K191" i="8"/>
  <c r="I12" i="8"/>
  <c r="I182" i="8"/>
  <c r="K235" i="8"/>
  <c r="I120" i="8"/>
  <c r="M247" i="8"/>
  <c r="M187" i="8"/>
  <c r="N146" i="8"/>
  <c r="M157" i="8"/>
  <c r="G31" i="8"/>
  <c r="N106" i="8"/>
  <c r="L45" i="8"/>
  <c r="J232" i="8"/>
  <c r="M83" i="8"/>
  <c r="L128" i="8"/>
  <c r="K94" i="8"/>
  <c r="K18" i="8"/>
  <c r="G38" i="8"/>
  <c r="L83" i="8"/>
  <c r="K138" i="8"/>
  <c r="J18" i="8"/>
  <c r="N25" i="8"/>
  <c r="G14" i="8"/>
  <c r="M30" i="8"/>
  <c r="I151" i="8"/>
  <c r="I156" i="8"/>
  <c r="G82" i="8"/>
  <c r="M225" i="8"/>
  <c r="G217" i="8"/>
  <c r="G187" i="8"/>
  <c r="G108" i="8"/>
  <c r="K100" i="8"/>
  <c r="I229" i="8"/>
  <c r="L66" i="8"/>
  <c r="I215" i="8"/>
  <c r="N193" i="8"/>
  <c r="L220" i="8"/>
  <c r="I206" i="8"/>
  <c r="J195" i="8"/>
  <c r="J139" i="8"/>
  <c r="J238" i="8"/>
  <c r="M16" i="8"/>
  <c r="I183" i="8"/>
  <c r="N233" i="8"/>
  <c r="G236" i="8"/>
  <c r="G36" i="8"/>
  <c r="M8" i="8"/>
  <c r="G16" i="8"/>
  <c r="G42" i="8"/>
  <c r="G191" i="8"/>
  <c r="J201" i="8"/>
  <c r="G46" i="8"/>
  <c r="I228" i="8"/>
  <c r="K163" i="8"/>
  <c r="M123" i="8"/>
  <c r="K187" i="8"/>
  <c r="J144" i="8"/>
  <c r="L35" i="8"/>
  <c r="J236" i="8"/>
  <c r="G133" i="8"/>
  <c r="G203" i="8"/>
  <c r="M248" i="8"/>
  <c r="J191" i="8"/>
  <c r="N252" i="8"/>
  <c r="G141" i="8"/>
  <c r="G3" i="8"/>
  <c r="J227" i="8"/>
  <c r="L206" i="8"/>
  <c r="J221" i="8"/>
  <c r="I43" i="8"/>
  <c r="J111" i="8"/>
  <c r="K223" i="8"/>
  <c r="J234" i="8"/>
  <c r="J132" i="8"/>
  <c r="J183" i="8"/>
  <c r="M103" i="8"/>
  <c r="I29" i="8"/>
  <c r="K60" i="8"/>
  <c r="J57" i="8"/>
  <c r="I150" i="8"/>
  <c r="I226" i="8"/>
  <c r="I110" i="8"/>
  <c r="I63" i="8"/>
  <c r="G124" i="8"/>
  <c r="N244" i="8"/>
  <c r="L160" i="8"/>
  <c r="M173" i="8"/>
  <c r="J153" i="8"/>
  <c r="I121" i="8"/>
  <c r="I146" i="8"/>
  <c r="M250" i="8"/>
  <c r="I242" i="8"/>
  <c r="N33" i="8"/>
  <c r="N16" i="8"/>
  <c r="I175" i="8"/>
  <c r="K41" i="8"/>
  <c r="N84" i="8"/>
  <c r="J158" i="8"/>
  <c r="N99" i="8"/>
  <c r="G157" i="8"/>
  <c r="I145" i="8"/>
  <c r="I91" i="8"/>
  <c r="N169" i="8"/>
  <c r="K183" i="8"/>
  <c r="I69" i="8"/>
  <c r="K209" i="8"/>
  <c r="G32" i="8"/>
  <c r="K43" i="8"/>
  <c r="M182" i="8"/>
  <c r="J20" i="8"/>
  <c r="J166" i="8"/>
  <c r="K145" i="8"/>
  <c r="N109" i="8"/>
  <c r="L248" i="8"/>
  <c r="J110" i="8"/>
  <c r="G123" i="8"/>
  <c r="N77" i="8"/>
  <c r="N73" i="8"/>
  <c r="L187" i="8"/>
  <c r="J68" i="8"/>
  <c r="N43" i="8"/>
  <c r="K80" i="8"/>
  <c r="M183" i="8"/>
  <c r="G93" i="8"/>
  <c r="L96" i="8"/>
  <c r="N15" i="8"/>
  <c r="N192" i="8"/>
  <c r="K212" i="8"/>
  <c r="N201" i="8"/>
  <c r="N249" i="8"/>
  <c r="K177" i="8"/>
  <c r="M6" i="8"/>
  <c r="J49" i="8"/>
  <c r="L60" i="8"/>
  <c r="G107" i="8"/>
  <c r="N47" i="8"/>
  <c r="L133" i="8"/>
  <c r="L222" i="8"/>
  <c r="G15" i="8"/>
  <c r="J90" i="8"/>
  <c r="J117" i="8"/>
  <c r="M176" i="8"/>
  <c r="M97" i="8"/>
  <c r="N137" i="8"/>
  <c r="L39" i="8"/>
  <c r="M96" i="8"/>
  <c r="K37" i="8"/>
  <c r="G24" i="8"/>
  <c r="N94" i="8"/>
  <c r="G249" i="8"/>
  <c r="I81" i="8"/>
  <c r="M139" i="8"/>
  <c r="J216" i="8"/>
  <c r="N170" i="8"/>
  <c r="J146" i="8"/>
  <c r="M86" i="8"/>
  <c r="K73" i="8"/>
  <c r="G177" i="8"/>
  <c r="L197" i="8"/>
  <c r="M104" i="8"/>
  <c r="N51" i="8"/>
  <c r="N150" i="8"/>
  <c r="N122" i="8"/>
  <c r="M54" i="8"/>
  <c r="K30" i="8"/>
  <c r="J222" i="8"/>
  <c r="L247" i="8"/>
  <c r="I98" i="8"/>
  <c r="G220" i="8"/>
  <c r="K57" i="8"/>
  <c r="M234" i="8"/>
  <c r="J56" i="8"/>
  <c r="K123" i="8"/>
  <c r="M128" i="8"/>
  <c r="I225" i="8"/>
  <c r="J136" i="8"/>
  <c r="N3" i="8"/>
  <c r="N135" i="8"/>
  <c r="K6" i="8"/>
  <c r="G184" i="8"/>
  <c r="N30" i="8"/>
  <c r="M140" i="8"/>
  <c r="J64" i="8"/>
  <c r="I27" i="8"/>
  <c r="K243" i="8"/>
  <c r="M99" i="8"/>
  <c r="I99" i="8"/>
  <c r="K38" i="8"/>
  <c r="K118" i="8"/>
  <c r="J142" i="8"/>
  <c r="K65" i="8"/>
  <c r="J198" i="8"/>
  <c r="I104" i="8"/>
  <c r="L94" i="8"/>
  <c r="I83" i="8"/>
  <c r="N209" i="8"/>
  <c r="M52" i="8"/>
  <c r="M25" i="8"/>
  <c r="J245" i="8"/>
  <c r="N75" i="8"/>
  <c r="M130" i="8"/>
  <c r="M85" i="8"/>
  <c r="G83" i="8"/>
  <c r="I171" i="8"/>
  <c r="L215" i="8"/>
  <c r="N149" i="8"/>
  <c r="M32" i="8"/>
  <c r="L47" i="8"/>
  <c r="M55" i="8"/>
  <c r="L38" i="8"/>
  <c r="I135" i="8"/>
  <c r="J174" i="8"/>
  <c r="J131" i="8"/>
  <c r="J21" i="8"/>
  <c r="F242" i="8" l="1"/>
  <c r="F161" i="8"/>
  <c r="F191" i="8"/>
  <c r="F243" i="8"/>
  <c r="F83" i="8"/>
  <c r="F78" i="8"/>
  <c r="F185" i="8"/>
  <c r="F108" i="8"/>
  <c r="F98" i="8"/>
  <c r="F183" i="8"/>
  <c r="F116" i="8"/>
  <c r="F187" i="8"/>
  <c r="F100" i="8"/>
  <c r="F87" i="8"/>
  <c r="F51" i="8"/>
  <c r="F76" i="8"/>
  <c r="F167" i="8"/>
  <c r="F19" i="8"/>
  <c r="F235" i="8"/>
  <c r="F234" i="8"/>
  <c r="F54" i="8"/>
  <c r="F249" i="8"/>
  <c r="F220" i="8"/>
  <c r="F163" i="8"/>
  <c r="F178" i="8"/>
  <c r="F5" i="8"/>
  <c r="F66" i="8"/>
  <c r="F180" i="8"/>
  <c r="F224" i="8"/>
  <c r="F62" i="8"/>
  <c r="F96" i="8"/>
  <c r="F214" i="8"/>
  <c r="F176" i="8"/>
  <c r="F105" i="8"/>
  <c r="F88" i="8"/>
  <c r="F146" i="8"/>
  <c r="F40" i="8"/>
  <c r="F171" i="8"/>
  <c r="F207" i="8"/>
  <c r="F71" i="8"/>
  <c r="F37" i="8"/>
  <c r="F182" i="8"/>
  <c r="F12" i="8"/>
  <c r="F244" i="8"/>
  <c r="F140" i="8"/>
  <c r="F58" i="8"/>
  <c r="F193" i="8"/>
  <c r="F203" i="8"/>
  <c r="F104" i="8"/>
  <c r="F48" i="8"/>
  <c r="F24" i="8"/>
  <c r="F27" i="8"/>
  <c r="F202" i="8"/>
  <c r="F217" i="8"/>
  <c r="F147" i="8"/>
  <c r="F110" i="8"/>
  <c r="F227" i="8"/>
  <c r="F111" i="8"/>
  <c r="F121" i="8"/>
  <c r="F114" i="8"/>
  <c r="F130" i="8"/>
  <c r="F221" i="8"/>
  <c r="F80" i="8"/>
  <c r="F8" i="8"/>
  <c r="F32" i="8"/>
  <c r="F52" i="8"/>
  <c r="F21" i="8"/>
  <c r="F236" i="8"/>
  <c r="F200" i="8"/>
  <c r="F81" i="8"/>
  <c r="F74" i="8"/>
  <c r="F240" i="8"/>
  <c r="F10" i="8"/>
  <c r="F4" i="8"/>
  <c r="F155" i="8"/>
  <c r="F223" i="8"/>
  <c r="F204" i="8"/>
  <c r="F195" i="8"/>
  <c r="F33" i="8"/>
  <c r="F109" i="8"/>
  <c r="F190" i="8"/>
  <c r="F238" i="8"/>
  <c r="F20" i="8"/>
  <c r="F94" i="8"/>
  <c r="F196" i="8"/>
  <c r="F239" i="8"/>
  <c r="F219" i="8"/>
  <c r="F151" i="8"/>
  <c r="F46" i="8"/>
  <c r="F128" i="8"/>
  <c r="F60" i="8"/>
  <c r="F186" i="8"/>
  <c r="F7" i="8"/>
  <c r="F160" i="8"/>
  <c r="F79" i="8"/>
  <c r="F237" i="8"/>
  <c r="F245" i="8"/>
  <c r="F99" i="8"/>
  <c r="F28" i="8"/>
  <c r="F138" i="8"/>
  <c r="F117" i="8"/>
  <c r="F135" i="8"/>
  <c r="F55" i="8"/>
  <c r="F250" i="8"/>
  <c r="F122" i="8"/>
  <c r="F106" i="8"/>
  <c r="F113" i="8"/>
  <c r="F95" i="8"/>
  <c r="F29" i="8"/>
  <c r="F47" i="8"/>
  <c r="F218" i="8"/>
  <c r="F68" i="8"/>
  <c r="F49" i="8"/>
  <c r="F118" i="8"/>
  <c r="F18" i="8"/>
  <c r="F134" i="8"/>
  <c r="F194" i="8"/>
  <c r="F16" i="8"/>
  <c r="F229" i="8"/>
  <c r="F165" i="8"/>
  <c r="F166" i="8"/>
  <c r="F125" i="8"/>
  <c r="F209" i="8"/>
  <c r="F145" i="8"/>
  <c r="F64" i="8"/>
  <c r="F65" i="8"/>
  <c r="F44" i="8"/>
  <c r="F129" i="8"/>
  <c r="F131" i="8"/>
  <c r="F6" i="8"/>
  <c r="F175" i="8"/>
  <c r="F90" i="8"/>
  <c r="F91" i="8"/>
  <c r="F198" i="8"/>
  <c r="F103" i="8"/>
  <c r="F197" i="8"/>
  <c r="F93" i="8"/>
  <c r="F13" i="8"/>
  <c r="F169" i="8"/>
  <c r="F132" i="8"/>
  <c r="F251" i="8"/>
  <c r="F181" i="8"/>
  <c r="F211" i="8"/>
  <c r="F164" i="8"/>
  <c r="F120" i="8"/>
  <c r="F247" i="8"/>
  <c r="F168" i="8"/>
  <c r="F11" i="8"/>
  <c r="F142" i="8"/>
  <c r="F23" i="8"/>
  <c r="F177" i="8"/>
  <c r="F89" i="8"/>
  <c r="F75" i="8"/>
  <c r="F213" i="8"/>
  <c r="F152" i="8"/>
  <c r="F42" i="8"/>
  <c r="F225" i="8"/>
  <c r="F73" i="8"/>
  <c r="F53" i="8"/>
  <c r="F241" i="8"/>
  <c r="F63" i="8"/>
  <c r="F124" i="8"/>
  <c r="F201" i="8"/>
  <c r="F50" i="8"/>
  <c r="F9" i="8"/>
  <c r="F56" i="8"/>
  <c r="F92" i="8"/>
  <c r="F30" i="8"/>
  <c r="F188" i="8"/>
  <c r="F141" i="8"/>
  <c r="F22" i="8"/>
  <c r="F61" i="8"/>
  <c r="F232" i="8"/>
  <c r="F84" i="8"/>
  <c r="F137" i="8"/>
  <c r="F170" i="8"/>
  <c r="F246" i="8"/>
  <c r="F150" i="8"/>
  <c r="F212" i="8"/>
  <c r="F119" i="8"/>
  <c r="F101" i="8"/>
  <c r="F143" i="8"/>
  <c r="F179" i="8"/>
  <c r="F69" i="8"/>
  <c r="F184" i="8"/>
  <c r="F206" i="8"/>
  <c r="F26" i="8"/>
  <c r="F139" i="8"/>
  <c r="F97" i="8"/>
  <c r="F149" i="8"/>
  <c r="F173" i="8"/>
  <c r="F43" i="8"/>
  <c r="F39" i="8"/>
  <c r="F127" i="8"/>
  <c r="F233" i="8"/>
  <c r="F157" i="8"/>
  <c r="F222" i="8"/>
  <c r="F174" i="8"/>
  <c r="F226" i="8"/>
  <c r="F123" i="8"/>
  <c r="F153" i="8"/>
  <c r="F159" i="8"/>
  <c r="F192" i="8"/>
  <c r="F67" i="8"/>
  <c r="F31" i="8"/>
  <c r="F57" i="8"/>
  <c r="F38" i="8"/>
  <c r="F34" i="8"/>
  <c r="F156" i="8"/>
  <c r="F199" i="8"/>
  <c r="F154" i="8"/>
  <c r="F205" i="8"/>
  <c r="F25" i="8"/>
  <c r="F136" i="8"/>
  <c r="F14" i="8"/>
  <c r="F210" i="8"/>
  <c r="F189" i="8"/>
  <c r="F102" i="8"/>
  <c r="F158" i="8"/>
  <c r="F82" i="8"/>
  <c r="F59" i="8"/>
  <c r="F228" i="8"/>
  <c r="F70" i="8"/>
  <c r="F230" i="8"/>
  <c r="F231" i="8"/>
  <c r="F208" i="8"/>
  <c r="F172" i="8"/>
  <c r="F148" i="8"/>
  <c r="F248" i="8"/>
  <c r="F41" i="8"/>
  <c r="F216" i="8"/>
  <c r="F77" i="8"/>
  <c r="F86" i="8"/>
  <c r="F107" i="8"/>
  <c r="F15" i="8"/>
  <c r="F112" i="8"/>
  <c r="F162" i="8"/>
  <c r="F144" i="8"/>
  <c r="F72" i="8"/>
  <c r="F36" i="8"/>
  <c r="F126" i="8"/>
  <c r="F115" i="8"/>
  <c r="F252" i="8"/>
  <c r="F17" i="8"/>
  <c r="F85" i="8"/>
  <c r="F35" i="8"/>
  <c r="F215" i="8"/>
  <c r="F45" i="8"/>
  <c r="F133" i="8"/>
  <c r="F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yae nakamura</author>
    <author>y-nakamura</author>
  </authors>
  <commentList>
    <comment ref="E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年度を変更して
ご利用いただけます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協会けんぽコース受診の時は必ず入力してください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協会けんぽコース受診の時は必ず入力してください</t>
        </r>
      </text>
    </comment>
    <comment ref="B14" authorId="1" shapeId="0" xr:uid="{00000000-0006-0000-0000-000004000000}">
      <text>
        <r>
          <rPr>
            <b/>
            <sz val="8"/>
            <color indexed="81"/>
            <rFont val="MS P ゴシック"/>
            <family val="3"/>
            <charset val="128"/>
          </rPr>
          <t>◆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「大商クーポン」は、入会キャンペーン・
紹介キャンペーンでお渡しする事業利用券です。
</t>
        </r>
        <r>
          <rPr>
            <b/>
            <sz val="8"/>
            <color indexed="81"/>
            <rFont val="MS P ゴシック"/>
            <family val="3"/>
            <charset val="128"/>
          </rPr>
          <t>◆</t>
        </r>
        <r>
          <rPr>
            <b/>
            <sz val="9"/>
            <color indexed="81"/>
            <rFont val="MS P ゴシック"/>
            <family val="3"/>
            <charset val="128"/>
          </rPr>
          <t>「共済割引券」は生命共済加入者特典の健診割引券です（申請手続要）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拡大可</t>
        </r>
      </text>
    </comment>
    <comment ref="D1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関数で漢字になる場合は、カタカナに変更してください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7" authorId="0" shapeId="0" xr:uid="{00000000-0006-0000-0000-000007000000}">
      <text>
        <r>
          <rPr>
            <sz val="9"/>
            <color indexed="81"/>
            <rFont val="Yu Gothic UI"/>
            <family val="3"/>
            <charset val="128"/>
          </rPr>
          <t>コースは、アルファベットで
ご入力ください</t>
        </r>
      </text>
    </comment>
    <comment ref="H17" authorId="0" shapeId="0" xr:uid="{00000000-0006-0000-0000-000008000000}">
      <text>
        <r>
          <rPr>
            <sz val="9"/>
            <color indexed="81"/>
            <rFont val="Yu Gothic UI"/>
            <family val="3"/>
            <charset val="128"/>
          </rPr>
          <t>受診オプションが複数ある場合は右枠外にご入力ください</t>
        </r>
      </text>
    </comment>
    <comment ref="K17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協会けんぽコース受診の時は必ず入力してください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67" authorId="2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250人を超える場合は
行を増やしてください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年度を変更して
ご利用いただけます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<sst xmlns="http://schemas.openxmlformats.org/spreadsheetml/2006/main" count="1086" uniqueCount="315">
  <si>
    <t>健康機関一覧(年度更新)</t>
    <rPh sb="0" eb="2">
      <t>ケンコウ</t>
    </rPh>
    <rPh sb="2" eb="4">
      <t>キカン</t>
    </rPh>
    <rPh sb="4" eb="6">
      <t>イチラン</t>
    </rPh>
    <rPh sb="7" eb="9">
      <t>ネンド</t>
    </rPh>
    <rPh sb="9" eb="11">
      <t>コウシン</t>
    </rPh>
    <phoneticPr fontId="3"/>
  </si>
  <si>
    <t>ＮＯ</t>
    <phoneticPr fontId="3"/>
  </si>
  <si>
    <t>機関名</t>
    <rPh sb="0" eb="2">
      <t>キカン</t>
    </rPh>
    <rPh sb="2" eb="3">
      <t>メイ</t>
    </rPh>
    <phoneticPr fontId="3"/>
  </si>
  <si>
    <t>一般財団法人日本健康増進財団　大阪健診センター</t>
    <rPh sb="17" eb="19">
      <t>ケンシン</t>
    </rPh>
    <phoneticPr fontId="4"/>
  </si>
  <si>
    <t>一般財団法人日本健康増進財団　恵比寿健診センター</t>
    <phoneticPr fontId="3"/>
  </si>
  <si>
    <t>医療法人崇孝会　長堀分院</t>
    <phoneticPr fontId="3"/>
  </si>
  <si>
    <t>船員保険　大阪健康管理センター</t>
  </si>
  <si>
    <t>医療法人福慈会　福慈クリニック</t>
  </si>
  <si>
    <t>一般社団法人オリエンタル労働衛生協会　オリエンタル大阪健診センター</t>
    <rPh sb="0" eb="2">
      <t>イッパン</t>
    </rPh>
    <rPh sb="2" eb="4">
      <t>シャダン</t>
    </rPh>
    <rPh sb="4" eb="6">
      <t>ホウジン</t>
    </rPh>
    <rPh sb="27" eb="29">
      <t>ケンシン</t>
    </rPh>
    <phoneticPr fontId="4"/>
  </si>
  <si>
    <t>医療法人一翠会　一翠会千里中央健診センター</t>
  </si>
  <si>
    <t>医療法人メディフロント ミズノクリニック</t>
  </si>
  <si>
    <t>社会福祉法人恩賜財団済生会支部　大阪府済生会　中津病院　総合健診センター</t>
  </si>
  <si>
    <t>医療団体杏澪会　大谷クリニック</t>
  </si>
  <si>
    <t>大阪警察病院付属　人間ドッククリニック</t>
  </si>
  <si>
    <t>医療法人聖授会  OCAT予防医療センター</t>
  </si>
  <si>
    <t>一般財団法人みどり健康管理センター</t>
  </si>
  <si>
    <t>公益財団法人日本生命済生会　日本生命病院ニッセイ予防医学センター</t>
  </si>
  <si>
    <t>医療法人城見会　アムスニューオータニクリニック</t>
  </si>
  <si>
    <t>健診機関の選択項目</t>
    <rPh sb="5" eb="7">
      <t>センタク</t>
    </rPh>
    <rPh sb="7" eb="9">
      <t>コウモク</t>
    </rPh>
    <phoneticPr fontId="1"/>
  </si>
  <si>
    <t>Ａ</t>
  </si>
  <si>
    <t>①（一財）日本健康増進財団　大阪健診センター</t>
  </si>
  <si>
    <t>この「申込書」で予約を受付いたします。</t>
    <rPh sb="3" eb="5">
      <t>モウシコミ</t>
    </rPh>
    <rPh sb="5" eb="6">
      <t>ショ</t>
    </rPh>
    <rPh sb="8" eb="10">
      <t>ヨヤク</t>
    </rPh>
    <rPh sb="11" eb="13">
      <t>ウケツケ</t>
    </rPh>
    <phoneticPr fontId="1"/>
  </si>
  <si>
    <t>支払は 「振込」のみです。（当日払い不可）</t>
    <rPh sb="5" eb="7">
      <t>フリコミ</t>
    </rPh>
    <rPh sb="14" eb="16">
      <t>トウジツ</t>
    </rPh>
    <rPh sb="16" eb="17">
      <t>ハラ</t>
    </rPh>
    <rPh sb="18" eb="20">
      <t>フカ</t>
    </rPh>
    <phoneticPr fontId="1"/>
  </si>
  <si>
    <t>Ｂ</t>
  </si>
  <si>
    <t>②（一財）日本健康増進財団　恵比寿健診センター</t>
  </si>
  <si>
    <t>Ｃ</t>
  </si>
  <si>
    <t>③医療法人崇孝会　長堀分院</t>
  </si>
  <si>
    <t>事前予約制です。必ず健診機関で予約して下さい。</t>
    <rPh sb="0" eb="2">
      <t>ジゼン</t>
    </rPh>
    <rPh sb="2" eb="4">
      <t>ヨヤク</t>
    </rPh>
    <rPh sb="4" eb="5">
      <t>セイ</t>
    </rPh>
    <rPh sb="8" eb="9">
      <t>カナラ</t>
    </rPh>
    <rPh sb="10" eb="14">
      <t>ケンシンキカン</t>
    </rPh>
    <rPh sb="15" eb="17">
      <t>ヨヤク</t>
    </rPh>
    <rPh sb="19" eb="20">
      <t>クダ</t>
    </rPh>
    <phoneticPr fontId="1"/>
  </si>
  <si>
    <t>Ｄ</t>
  </si>
  <si>
    <t>④船員保険　大阪健康管理センター</t>
  </si>
  <si>
    <t>Ａ－１</t>
  </si>
  <si>
    <t>Ａ－２</t>
  </si>
  <si>
    <t>⑥医療法人福慈会　福慈クリニック</t>
  </si>
  <si>
    <t>Ｂ－１</t>
  </si>
  <si>
    <t>Ｂ－２</t>
  </si>
  <si>
    <t>Ｂ－３</t>
  </si>
  <si>
    <t>⑨（一社）オリエンタル労働衛生協会　オリエンタル大阪健診センター</t>
    <rPh sb="3" eb="4">
      <t>シャ</t>
    </rPh>
    <rPh sb="26" eb="28">
      <t>ケンシン</t>
    </rPh>
    <phoneticPr fontId="25"/>
  </si>
  <si>
    <t>Ｂ－４</t>
  </si>
  <si>
    <t>⑩医療法人一翠会　一翠会千里中央健診センター</t>
  </si>
  <si>
    <t>Ｂ－５</t>
  </si>
  <si>
    <t>Ｃ－１</t>
  </si>
  <si>
    <t>⑫(福)恩賜財団済生会支部　大阪府済生会中津病院　総合健診センター</t>
    <rPh sb="2" eb="3">
      <t>フク</t>
    </rPh>
    <rPh sb="4" eb="5">
      <t>オン</t>
    </rPh>
    <rPh sb="5" eb="6">
      <t>タマワ</t>
    </rPh>
    <rPh sb="6" eb="8">
      <t>ザイダン</t>
    </rPh>
    <rPh sb="8" eb="11">
      <t>サイセイカイ</t>
    </rPh>
    <rPh sb="11" eb="13">
      <t>シブ</t>
    </rPh>
    <phoneticPr fontId="1"/>
  </si>
  <si>
    <t>Ｃ－２</t>
  </si>
  <si>
    <t>⑬医療団体杏澪会　大谷クリニック</t>
  </si>
  <si>
    <t>Ｄ－１</t>
  </si>
  <si>
    <t>⑭大阪警察病院付属　人間ドッククリニック</t>
  </si>
  <si>
    <t>Ｄ－２</t>
  </si>
  <si>
    <t>⑮医療法人聖授会　OCAT予防医療センター</t>
  </si>
  <si>
    <t>Ｄ－３</t>
  </si>
  <si>
    <t>⑯（一財）みどり健康管理センター</t>
  </si>
  <si>
    <t>Ｄ－４</t>
  </si>
  <si>
    <t>⑰（公社）日本生命済生会　日本生命病院ニッセイ予防医学センター</t>
  </si>
  <si>
    <t>⑱医療法人城見会　アムスニューオータニクリニック</t>
  </si>
  <si>
    <t>Ｅ－２</t>
  </si>
  <si>
    <t>Ｅ－３</t>
  </si>
  <si>
    <t>Ｆ－１</t>
  </si>
  <si>
    <t>会員（会員番号必須）</t>
    <rPh sb="3" eb="5">
      <t>カイイン</t>
    </rPh>
    <rPh sb="5" eb="7">
      <t>バンゴウ</t>
    </rPh>
    <rPh sb="7" eb="9">
      <t>ヒッス</t>
    </rPh>
    <phoneticPr fontId="1"/>
  </si>
  <si>
    <t>会員（会員番号必須）</t>
    <rPh sb="3" eb="5">
      <t>カイイン</t>
    </rPh>
    <rPh sb="5" eb="7">
      <t>バンゴウ</t>
    </rPh>
    <rPh sb="7" eb="9">
      <t>ヒッス</t>
    </rPh>
    <phoneticPr fontId="3"/>
  </si>
  <si>
    <t>会員番号（数字8桁未満）</t>
    <rPh sb="0" eb="2">
      <t>カイイン</t>
    </rPh>
    <rPh sb="2" eb="4">
      <t>バンゴウ</t>
    </rPh>
    <rPh sb="5" eb="7">
      <t>スウジ</t>
    </rPh>
    <rPh sb="8" eb="9">
      <t>ケタ</t>
    </rPh>
    <rPh sb="9" eb="11">
      <t>ミマン</t>
    </rPh>
    <phoneticPr fontId="1"/>
  </si>
  <si>
    <t>2025年度</t>
    <rPh sb="4" eb="6">
      <t>ネンド</t>
    </rPh>
    <phoneticPr fontId="1"/>
  </si>
  <si>
    <t>Ｆ－２</t>
  </si>
  <si>
    <t>特定商工業者</t>
    <rPh sb="0" eb="2">
      <t>トクテイ</t>
    </rPh>
    <rPh sb="2" eb="5">
      <t>ショウコウギョウ</t>
    </rPh>
    <rPh sb="5" eb="6">
      <t>シャ</t>
    </rPh>
    <phoneticPr fontId="1"/>
  </si>
  <si>
    <t>2026年度</t>
    <rPh sb="4" eb="6">
      <t>ネンド</t>
    </rPh>
    <phoneticPr fontId="1"/>
  </si>
  <si>
    <t>一般</t>
    <rPh sb="0" eb="2">
      <t>イッパン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</si>
  <si>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</si>
  <si>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</si>
  <si>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ー選択して下さいー</t>
  </si>
  <si>
    <t>↑上部の「申請内容」を選択してください。</t>
    <rPh sb="1" eb="3">
      <t>ジョウブ</t>
    </rPh>
    <rPh sb="5" eb="9">
      <t>シンセイナイヨウ</t>
    </rPh>
    <rPh sb="11" eb="13">
      <t>センタク</t>
    </rPh>
    <phoneticPr fontId="1"/>
  </si>
  <si>
    <t>2029年度</t>
    <rPh sb="4" eb="6">
      <t>ネンド</t>
    </rPh>
    <phoneticPr fontId="1"/>
  </si>
  <si>
    <t>新規申込</t>
    <rPh sb="2" eb="4">
      <t>モウシコミ</t>
    </rPh>
    <phoneticPr fontId="1"/>
  </si>
  <si>
    <t>　受診内容をご入力下さい。</t>
    <rPh sb="1" eb="3">
      <t>ジュシン</t>
    </rPh>
    <rPh sb="3" eb="5">
      <t>ナイヨウ</t>
    </rPh>
    <rPh sb="7" eb="9">
      <t>ニュウリョク</t>
    </rPh>
    <rPh sb="9" eb="10">
      <t>クダ</t>
    </rPh>
    <phoneticPr fontId="1"/>
  </si>
  <si>
    <t>2030年度</t>
    <rPh sb="4" eb="6">
      <t>ネンド</t>
    </rPh>
    <phoneticPr fontId="1"/>
  </si>
  <si>
    <t>申込内容の変更・キャンセル</t>
  </si>
  <si>
    <t>　キャンセルのときは予約日を「キャンセル」に、変更のときは書き換えて該当箇所を赤字にして下さい。</t>
    <rPh sb="23" eb="25">
      <t>ヘンコウ</t>
    </rPh>
    <rPh sb="29" eb="30">
      <t>カ</t>
    </rPh>
    <rPh sb="31" eb="32">
      <t>カ</t>
    </rPh>
    <rPh sb="44" eb="45">
      <t>クダ</t>
    </rPh>
    <phoneticPr fontId="1"/>
  </si>
  <si>
    <t>2031年度</t>
    <rPh sb="4" eb="6">
      <t>ネンド</t>
    </rPh>
    <phoneticPr fontId="1"/>
  </si>
  <si>
    <t>―選択して下さいー</t>
  </si>
  <si>
    <t>大商クーポン</t>
    <rPh sb="0" eb="2">
      <t>ダイショウ</t>
    </rPh>
    <phoneticPr fontId="1"/>
  </si>
  <si>
    <t>大商クーポン</t>
    <rPh sb="0" eb="2">
      <t>ダイショウ</t>
    </rPh>
    <phoneticPr fontId="3"/>
  </si>
  <si>
    <t>女</t>
    <rPh sb="0" eb="1">
      <t>オンナ</t>
    </rPh>
    <phoneticPr fontId="1"/>
  </si>
  <si>
    <t>予約済み</t>
  </si>
  <si>
    <t>共済割引券</t>
    <rPh sb="0" eb="2">
      <t>キョウサイ</t>
    </rPh>
    <rPh sb="2" eb="5">
      <t>ワリビキケン</t>
    </rPh>
    <phoneticPr fontId="1"/>
  </si>
  <si>
    <t>男</t>
    <rPh sb="0" eb="1">
      <t>オトコ</t>
    </rPh>
    <phoneticPr fontId="1"/>
  </si>
  <si>
    <t>この申込書にて予約申請</t>
    <rPh sb="2" eb="4">
      <t>モウシコミ</t>
    </rPh>
    <rPh sb="4" eb="5">
      <t>ショ</t>
    </rPh>
    <rPh sb="7" eb="9">
      <t>ヨヤク</t>
    </rPh>
    <rPh sb="9" eb="11">
      <t>シンセイ</t>
    </rPh>
    <phoneticPr fontId="1"/>
  </si>
  <si>
    <t>その他</t>
    <rPh sb="2" eb="3">
      <t>タ</t>
    </rPh>
    <phoneticPr fontId="1"/>
  </si>
  <si>
    <t>コースプルダウン</t>
  </si>
  <si>
    <t>Ｅ</t>
  </si>
  <si>
    <t>Ｅ－１</t>
  </si>
  <si>
    <t>Ｇ</t>
  </si>
  <si>
    <t>Ｈ</t>
  </si>
  <si>
    <t>Ｉ</t>
  </si>
  <si>
    <t>固定</t>
    <rPh sb="0" eb="2">
      <t>コテイ</t>
    </rPh>
    <phoneticPr fontId="3"/>
  </si>
  <si>
    <t>空欄</t>
    <rPh sb="0" eb="2">
      <t>クウラン</t>
    </rPh>
    <phoneticPr fontId="3"/>
  </si>
  <si>
    <t>数式</t>
    <rPh sb="0" eb="2">
      <t>スウシキ</t>
    </rPh>
    <phoneticPr fontId="3"/>
  </si>
  <si>
    <t>媒体</t>
    <rPh sb="0" eb="2">
      <t>バイタイ</t>
    </rPh>
    <phoneticPr fontId="3"/>
  </si>
  <si>
    <t>連絡日</t>
    <rPh sb="0" eb="2">
      <t>レンラク</t>
    </rPh>
    <rPh sb="2" eb="3">
      <t>ビ</t>
    </rPh>
    <phoneticPr fontId="3"/>
  </si>
  <si>
    <t>申込番号</t>
    <rPh sb="0" eb="2">
      <t>モウシコミ</t>
    </rPh>
    <rPh sb="2" eb="4">
      <t>バンゴウ</t>
    </rPh>
    <phoneticPr fontId="2"/>
  </si>
  <si>
    <t>受診者
№</t>
    <rPh sb="0" eb="3">
      <t>ジュシンシャ</t>
    </rPh>
    <phoneticPr fontId="3"/>
  </si>
  <si>
    <t>機関番号</t>
    <rPh sb="0" eb="2">
      <t>キカン</t>
    </rPh>
    <rPh sb="2" eb="4">
      <t>バンゴウ</t>
    </rPh>
    <phoneticPr fontId="3"/>
  </si>
  <si>
    <t>健診機関名</t>
    <rPh sb="0" eb="2">
      <t>ケンシン</t>
    </rPh>
    <rPh sb="2" eb="4">
      <t>キカン</t>
    </rPh>
    <rPh sb="4" eb="5">
      <t>メイ</t>
    </rPh>
    <phoneticPr fontId="3"/>
  </si>
  <si>
    <t>会員番号</t>
    <rPh sb="0" eb="2">
      <t>カイイン</t>
    </rPh>
    <rPh sb="2" eb="4">
      <t>バンゴウ</t>
    </rPh>
    <phoneticPr fontId="3"/>
  </si>
  <si>
    <t>会員/一般</t>
    <rPh sb="3" eb="5">
      <t>イッパン</t>
    </rPh>
    <phoneticPr fontId="3"/>
  </si>
  <si>
    <t>企業名</t>
    <rPh sb="0" eb="2">
      <t>キギョウ</t>
    </rPh>
    <rPh sb="2" eb="3">
      <t>メイ</t>
    </rPh>
    <phoneticPr fontId="3"/>
  </si>
  <si>
    <r>
      <t xml:space="preserve">氏名
</t>
    </r>
    <r>
      <rPr>
        <b/>
        <sz val="8"/>
        <color rgb="FFC00000"/>
        <rFont val="Meiryo UI"/>
        <family val="3"/>
        <charset val="128"/>
      </rPr>
      <t>(フィルタで
０を外す)</t>
    </r>
    <rPh sb="0" eb="2">
      <t>シメイ</t>
    </rPh>
    <rPh sb="12" eb="13">
      <t>ハズ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</si>
  <si>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</si>
  <si>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</si>
  <si>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コース</t>
    <phoneticPr fontId="3"/>
  </si>
  <si>
    <t>受診希望日</t>
    <rPh sb="0" eb="2">
      <t>ジュシン</t>
    </rPh>
    <rPh sb="2" eb="5">
      <t>キボウビ</t>
    </rPh>
    <phoneticPr fontId="2"/>
  </si>
  <si>
    <t>備考</t>
    <rPh sb="0" eb="2">
      <t>ビコウ</t>
    </rPh>
    <phoneticPr fontId="3"/>
  </si>
  <si>
    <t>＜作業＞</t>
    <rPh sb="1" eb="3">
      <t>サギョウ</t>
    </rPh>
    <phoneticPr fontId="3"/>
  </si>
  <si>
    <t xml:space="preserve"> 連絡日を値貼付で固定し、該当箇所をリストにコピペ</t>
    <rPh sb="1" eb="3">
      <t>レンラク</t>
    </rPh>
    <rPh sb="3" eb="4">
      <t>ビ</t>
    </rPh>
    <rPh sb="5" eb="6">
      <t>アタイ</t>
    </rPh>
    <rPh sb="6" eb="8">
      <t>ハリツケ</t>
    </rPh>
    <rPh sb="9" eb="11">
      <t>コテイ</t>
    </rPh>
    <rPh sb="13" eb="15">
      <t>ガイトウ</t>
    </rPh>
    <rPh sb="15" eb="17">
      <t>カショ</t>
    </rPh>
    <phoneticPr fontId="3"/>
  </si>
  <si>
    <t>ＨP(大口)</t>
    <rPh sb="3" eb="5">
      <t>オオグチ</t>
    </rPh>
    <phoneticPr fontId="3"/>
  </si>
  <si>
    <t>＊「申込書」機関名→「AB1」セルで機関番号→「ジャンプ用」E列→F列</t>
    <rPh sb="2" eb="4">
      <t>モウシコミ</t>
    </rPh>
    <rPh sb="4" eb="5">
      <t>ショ</t>
    </rPh>
    <rPh sb="6" eb="8">
      <t>キカン</t>
    </rPh>
    <rPh sb="8" eb="9">
      <t>メイ</t>
    </rPh>
    <rPh sb="18" eb="20">
      <t>キカン</t>
    </rPh>
    <rPh sb="20" eb="22">
      <t>バンゴウ</t>
    </rPh>
    <rPh sb="28" eb="29">
      <t>ヨウ</t>
    </rPh>
    <rPh sb="31" eb="32">
      <t>レツ</t>
    </rPh>
    <rPh sb="34" eb="35">
      <t>レツ</t>
    </rPh>
    <phoneticPr fontId="3"/>
  </si>
  <si>
    <t>大阪商工会議所</t>
    <phoneticPr fontId="3"/>
  </si>
  <si>
    <t>健康管理サービス利用申込書</t>
    <rPh sb="0" eb="2">
      <t>ケンコウ</t>
    </rPh>
    <rPh sb="2" eb="4">
      <t>カンリ</t>
    </rPh>
    <rPh sb="8" eb="10">
      <t>リヨウ</t>
    </rPh>
    <rPh sb="10" eb="12">
      <t>モウシコミ</t>
    </rPh>
    <rPh sb="12" eb="13">
      <t>ショ</t>
    </rPh>
    <phoneticPr fontId="3"/>
  </si>
  <si>
    <t>事務局使用欄</t>
    <rPh sb="0" eb="3">
      <t>ジムキョク</t>
    </rPh>
    <rPh sb="3" eb="5">
      <t>シヨウ</t>
    </rPh>
    <rPh sb="5" eb="6">
      <t>ラン</t>
    </rPh>
    <phoneticPr fontId="3"/>
  </si>
  <si>
    <t>本サービスのホームページまたはリーフレットの「受診申込にあたって」を了承の上、以下のとおり健診サービスを申し込みます。</t>
    <rPh sb="0" eb="1">
      <t>ホン</t>
    </rPh>
    <rPh sb="23" eb="25">
      <t>ジュシン</t>
    </rPh>
    <rPh sb="25" eb="27">
      <t>モウシコミ</t>
    </rPh>
    <rPh sb="45" eb="47">
      <t>ケンシン</t>
    </rPh>
    <phoneticPr fontId="3"/>
  </si>
  <si>
    <t>申請内容</t>
    <rPh sb="0" eb="2">
      <t>シンセイ</t>
    </rPh>
    <rPh sb="2" eb="4">
      <t>ナイヨウ</t>
    </rPh>
    <phoneticPr fontId="3"/>
  </si>
  <si>
    <t>申込日</t>
    <rPh sb="0" eb="2">
      <t>モウシコミ</t>
    </rPh>
    <rPh sb="2" eb="3">
      <t>ビ</t>
    </rPh>
    <phoneticPr fontId="3"/>
  </si>
  <si>
    <t>会員／一般・特商</t>
    <rPh sb="0" eb="2">
      <t>カイイン</t>
    </rPh>
    <rPh sb="3" eb="5">
      <t>イッパン</t>
    </rPh>
    <rPh sb="6" eb="8">
      <t>トクショウ</t>
    </rPh>
    <phoneticPr fontId="3"/>
  </si>
  <si>
    <t>会社・団体名</t>
    <rPh sb="0" eb="2">
      <t>カイシャ</t>
    </rPh>
    <rPh sb="3" eb="6">
      <t>ダンタイメイ</t>
    </rPh>
    <phoneticPr fontId="3"/>
  </si>
  <si>
    <t>タントウシャ</t>
    <phoneticPr fontId="3"/>
  </si>
  <si>
    <t>所在地</t>
    <rPh sb="0" eb="3">
      <t>ショザイチ</t>
    </rPh>
    <phoneticPr fontId="3"/>
  </si>
  <si>
    <t>担当者名</t>
    <rPh sb="0" eb="4">
      <t>タントウシャメイ</t>
    </rPh>
    <phoneticPr fontId="3"/>
  </si>
  <si>
    <t>e-mail</t>
    <phoneticPr fontId="3"/>
  </si>
  <si>
    <r>
      <t xml:space="preserve">　TEL </t>
    </r>
    <r>
      <rPr>
        <sz val="7"/>
        <color rgb="FFFF0000"/>
        <rFont val="Meiryo UI"/>
        <family val="3"/>
        <charset val="128"/>
      </rPr>
      <t>必須</t>
    </r>
    <rPh sb="5" eb="7">
      <t>ヒッス</t>
    </rPh>
    <phoneticPr fontId="3"/>
  </si>
  <si>
    <r>
      <rPr>
        <b/>
        <sz val="10"/>
        <color rgb="FF0070C0"/>
        <rFont val="Meiryo UI"/>
        <family val="3"/>
        <charset val="128"/>
      </rPr>
      <t>◆2か所以上で受診されるときは、健診機関ごとに</t>
    </r>
    <r>
      <rPr>
        <sz val="10"/>
        <color rgb="FF0070C0"/>
        <rFont val="Meiryo UI"/>
        <family val="3"/>
        <charset val="128"/>
      </rPr>
      <t>、それぞれ、申込書ファイルを作成してください。</t>
    </r>
    <rPh sb="3" eb="6">
      <t>ショイジョウ</t>
    </rPh>
    <rPh sb="7" eb="9">
      <t>ジュシン</t>
    </rPh>
    <rPh sb="16" eb="18">
      <t>ケンシン</t>
    </rPh>
    <rPh sb="18" eb="20">
      <t>キカン</t>
    </rPh>
    <rPh sb="29" eb="31">
      <t>モウシコミ</t>
    </rPh>
    <rPh sb="31" eb="32">
      <t>ショ</t>
    </rPh>
    <rPh sb="37" eb="39">
      <t>サクセイ</t>
    </rPh>
    <phoneticPr fontId="3"/>
  </si>
  <si>
    <t>健診機関</t>
    <rPh sb="0" eb="2">
      <t>ケンシン</t>
    </rPh>
    <rPh sb="2" eb="4">
      <t>キカン</t>
    </rPh>
    <phoneticPr fontId="3"/>
  </si>
  <si>
    <t>予約について</t>
    <rPh sb="0" eb="2">
      <t>ヨヤク</t>
    </rPh>
    <phoneticPr fontId="3"/>
  </si>
  <si>
    <t>支払方法</t>
    <rPh sb="0" eb="2">
      <t>シハライ</t>
    </rPh>
    <rPh sb="2" eb="4">
      <t>ホウホウ</t>
    </rPh>
    <phoneticPr fontId="3"/>
  </si>
  <si>
    <t>当日支払い</t>
  </si>
  <si>
    <t>クーポン・共済割引券</t>
    <rPh sb="5" eb="7">
      <t>キョウサイ</t>
    </rPh>
    <rPh sb="7" eb="8">
      <t>ワリ</t>
    </rPh>
    <rPh sb="8" eb="9">
      <t>ヒ</t>
    </rPh>
    <rPh sb="9" eb="10">
      <t>ケン</t>
    </rPh>
    <phoneticPr fontId="3"/>
  </si>
  <si>
    <t>を持参します。（受診日当日、受付に提出してください）</t>
    <phoneticPr fontId="3"/>
  </si>
  <si>
    <t>通信欄 / 備考</t>
    <rPh sb="0" eb="3">
      <t>ツウシンラン</t>
    </rPh>
    <rPh sb="6" eb="8">
      <t>ビコウ</t>
    </rPh>
    <phoneticPr fontId="3"/>
  </si>
  <si>
    <t>№</t>
    <phoneticPr fontId="3"/>
  </si>
  <si>
    <t>氏名</t>
    <rPh sb="0" eb="2">
      <t>シメイ</t>
    </rPh>
    <phoneticPr fontId="3"/>
  </si>
  <si>
    <t>性別</t>
    <rPh sb="0" eb="1">
      <t>セイ</t>
    </rPh>
    <rPh sb="1" eb="2">
      <t>ベツ</t>
    </rPh>
    <phoneticPr fontId="3"/>
  </si>
  <si>
    <r>
      <t>生年月日</t>
    </r>
    <r>
      <rPr>
        <sz val="8"/>
        <color theme="1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3"/>
  </si>
  <si>
    <t>受診コース</t>
    <rPh sb="0" eb="2">
      <t>ジュシン</t>
    </rPh>
    <phoneticPr fontId="3"/>
  </si>
  <si>
    <t>オプション/その他</t>
    <rPh sb="8" eb="9">
      <t>タ</t>
    </rPh>
    <phoneticPr fontId="3"/>
  </si>
  <si>
    <t>予約日（希望日）</t>
    <rPh sb="0" eb="2">
      <t>ヨヤク</t>
    </rPh>
    <rPh sb="2" eb="3">
      <t>ビ</t>
    </rPh>
    <rPh sb="4" eb="6">
      <t>キボウ</t>
    </rPh>
    <rPh sb="6" eb="7">
      <t>ヒ</t>
    </rPh>
    <phoneticPr fontId="3"/>
  </si>
  <si>
    <t>オプション/その他（特記事項）</t>
    <rPh sb="8" eb="9">
      <t>タ</t>
    </rPh>
    <rPh sb="10" eb="12">
      <t>トッキ</t>
    </rPh>
    <rPh sb="12" eb="14">
      <t>ジコウ</t>
    </rPh>
    <phoneticPr fontId="3"/>
  </si>
  <si>
    <t>株式会社大商</t>
    <phoneticPr fontId="3"/>
  </si>
  <si>
    <t>会員番号（数字8桁未満）</t>
  </si>
  <si>
    <t>〒540-0029</t>
    <phoneticPr fontId="3"/>
  </si>
  <si>
    <t>大阪　太郎</t>
    <phoneticPr fontId="3"/>
  </si>
  <si>
    <t>大阪市中央区本町橋2-8</t>
    <phoneticPr fontId="3"/>
  </si>
  <si>
    <t>kaiin3@osaka.cci.or.jp</t>
    <phoneticPr fontId="3"/>
  </si>
  <si>
    <r>
      <t xml:space="preserve">　TEL </t>
    </r>
    <r>
      <rPr>
        <sz val="6"/>
        <color theme="1"/>
        <rFont val="Meiryo UI"/>
        <family val="3"/>
        <charset val="128"/>
      </rPr>
      <t>(必須）</t>
    </r>
    <rPh sb="6" eb="8">
      <t>ヒッス</t>
    </rPh>
    <phoneticPr fontId="3"/>
  </si>
  <si>
    <t>06-6944-6274</t>
    <phoneticPr fontId="3"/>
  </si>
  <si>
    <t>01999999</t>
    <phoneticPr fontId="3"/>
  </si>
  <si>
    <t>事前予約制です。必ず健診機関で予約して下さい。</t>
  </si>
  <si>
    <t>支払は 「当日払い」のみです。（振込不可）</t>
  </si>
  <si>
    <t>検診車の利用についてご相談したいです</t>
    <phoneticPr fontId="3"/>
  </si>
  <si>
    <t>　キャンセルのときは予約日を「キャンセル」に、変更のときは書き換えて該当箇所を赤字にして下さい。</t>
  </si>
  <si>
    <r>
      <t>生年月日</t>
    </r>
    <r>
      <rPr>
        <sz val="8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3"/>
  </si>
  <si>
    <t>大商　次郎</t>
    <rPh sb="0" eb="2">
      <t>ダイショウ</t>
    </rPh>
    <rPh sb="3" eb="5">
      <t>ジロウ</t>
    </rPh>
    <phoneticPr fontId="3"/>
  </si>
  <si>
    <t>ダイショウ　ジロウ</t>
  </si>
  <si>
    <t>男</t>
  </si>
  <si>
    <t>B</t>
  </si>
  <si>
    <t>浪速　三郎</t>
    <rPh sb="0" eb="2">
      <t>ナニワ</t>
    </rPh>
    <rPh sb="3" eb="5">
      <t>サブロウ</t>
    </rPh>
    <phoneticPr fontId="3"/>
  </si>
  <si>
    <t>ナニワ　サブロウ</t>
  </si>
  <si>
    <t>C-2</t>
  </si>
  <si>
    <t>本町　四郎</t>
    <rPh sb="0" eb="2">
      <t>ホンマチ</t>
    </rPh>
    <rPh sb="3" eb="5">
      <t>シロウ</t>
    </rPh>
    <phoneticPr fontId="3"/>
  </si>
  <si>
    <t>ホンマチ　シロウ</t>
  </si>
  <si>
    <t>D</t>
  </si>
  <si>
    <t>大阪　花子</t>
    <rPh sb="0" eb="2">
      <t>オオサカ</t>
    </rPh>
    <rPh sb="3" eb="5">
      <t>ハナコ</t>
    </rPh>
    <phoneticPr fontId="3"/>
  </si>
  <si>
    <t>オオサカ　ハナコ</t>
  </si>
  <si>
    <t>女</t>
  </si>
  <si>
    <t>←Ｄ</t>
    <phoneticPr fontId="3"/>
  </si>
  <si>
    <t>梅田　澪</t>
    <rPh sb="0" eb="2">
      <t>ウメダ</t>
    </rPh>
    <rPh sb="3" eb="4">
      <t>ミオ</t>
    </rPh>
    <phoneticPr fontId="3"/>
  </si>
  <si>
    <t>ウメダ　ミオ</t>
  </si>
  <si>
    <t>難波　由紀</t>
    <rPh sb="0" eb="2">
      <t>ナンバ</t>
    </rPh>
    <rPh sb="3" eb="5">
      <t>ユキ</t>
    </rPh>
    <phoneticPr fontId="3"/>
  </si>
  <si>
    <t>ナンバ　ユキ</t>
  </si>
  <si>
    <t>キャンセル</t>
  </si>
  <si>
    <t>←10/1</t>
    <phoneticPr fontId="3"/>
  </si>
  <si>
    <t>森ノ宮　さくら</t>
    <rPh sb="0" eb="1">
      <t>モリ</t>
    </rPh>
    <rPh sb="2" eb="3">
      <t>ミヤ</t>
    </rPh>
    <phoneticPr fontId="3"/>
  </si>
  <si>
    <t>モリノミヤ　サクラ</t>
  </si>
  <si>
    <t>南　桃太郎</t>
    <rPh sb="0" eb="1">
      <t>ミナミ</t>
    </rPh>
    <rPh sb="2" eb="5">
      <t>モモタロウ</t>
    </rPh>
    <phoneticPr fontId="3"/>
  </si>
  <si>
    <t>ミナミ　モモタロウ</t>
    <phoneticPr fontId="3"/>
  </si>
  <si>
    <t>B</t>
    <phoneticPr fontId="3"/>
  </si>
  <si>
    <t>追加</t>
    <rPh sb="0" eb="2">
      <t>ツイカ</t>
    </rPh>
    <phoneticPr fontId="3"/>
  </si>
  <si>
    <t/>
  </si>
  <si>
    <t>ひとりめ</t>
    <phoneticPr fontId="3"/>
  </si>
  <si>
    <t>ヒトリメ</t>
  </si>
  <si>
    <t>企業番号</t>
    <rPh sb="0" eb="2">
      <t>キギョウ</t>
    </rPh>
    <rPh sb="2" eb="4">
      <t>バンゴウ</t>
    </rPh>
    <phoneticPr fontId="1"/>
  </si>
  <si>
    <t>特商番号</t>
    <rPh sb="0" eb="1">
      <t>トク</t>
    </rPh>
    <rPh sb="1" eb="2">
      <t>ショウ</t>
    </rPh>
    <rPh sb="2" eb="4">
      <t>バンゴウ</t>
    </rPh>
    <phoneticPr fontId="1"/>
  </si>
  <si>
    <t>―</t>
    <phoneticPr fontId="3"/>
  </si>
  <si>
    <t>当日支払い、もしくは、後日振込</t>
    <rPh sb="0" eb="2">
      <t>トウジツ</t>
    </rPh>
    <rPh sb="2" eb="4">
      <t>シハライ</t>
    </rPh>
    <rPh sb="11" eb="13">
      <t>ゴジツ</t>
    </rPh>
    <rPh sb="13" eb="15">
      <t>フリコミ</t>
    </rPh>
    <phoneticPr fontId="1"/>
  </si>
  <si>
    <t>支払いは 「当日支払い」のみです。（振込不可）</t>
    <rPh sb="0" eb="2">
      <t>シハライ</t>
    </rPh>
    <rPh sb="6" eb="8">
      <t>トウジツ</t>
    </rPh>
    <rPh sb="8" eb="9">
      <t>シ</t>
    </rPh>
    <rPh sb="9" eb="10">
      <t>ハラ</t>
    </rPh>
    <rPh sb="18" eb="20">
      <t>フリコミ</t>
    </rPh>
    <rPh sb="20" eb="22">
      <t>フカ</t>
    </rPh>
    <phoneticPr fontId="1"/>
  </si>
  <si>
    <t>支払いは、団体のみ振込可能です</t>
    <rPh sb="5" eb="7">
      <t>ダンタイ</t>
    </rPh>
    <rPh sb="9" eb="11">
      <t>フリコミ</t>
    </rPh>
    <rPh sb="11" eb="13">
      <t>カノウ</t>
    </rPh>
    <phoneticPr fontId="1"/>
  </si>
  <si>
    <t>――健診機関を選択して下さい（プルダウン）――</t>
    <rPh sb="2" eb="4">
      <t>ケンシン</t>
    </rPh>
    <rPh sb="4" eb="6">
      <t>キカン</t>
    </rPh>
    <rPh sb="7" eb="9">
      <t>センタク</t>
    </rPh>
    <rPh sb="11" eb="12">
      <t>クダ</t>
    </rPh>
    <phoneticPr fontId="1"/>
  </si>
  <si>
    <t>オプション/その他/時間（特記事項）</t>
    <rPh sb="8" eb="9">
      <t>タ</t>
    </rPh>
    <rPh sb="10" eb="12">
      <t>ジカン</t>
    </rPh>
    <rPh sb="13" eb="15">
      <t>トッキ</t>
    </rPh>
    <rPh sb="15" eb="17">
      <t>ジコウ</t>
    </rPh>
    <phoneticPr fontId="3"/>
  </si>
  <si>
    <t>2025年度</t>
    <rPh sb="4" eb="6">
      <t>ネンド</t>
    </rPh>
    <phoneticPr fontId="3"/>
  </si>
  <si>
    <t>一般財団法人日本予防医学協会 附属診療所　ウェルビーイング大阪堂島</t>
    <rPh sb="5" eb="6">
      <t>ジン</t>
    </rPh>
    <rPh sb="29" eb="31">
      <t>オオサカ</t>
    </rPh>
    <rPh sb="31" eb="33">
      <t>ドウジマ</t>
    </rPh>
    <phoneticPr fontId="4"/>
  </si>
  <si>
    <t>⑧（一財）日本予防医学協会附属診療所　ウェルビーイング大阪堂島</t>
    <rPh sb="27" eb="29">
      <t>オオサカ</t>
    </rPh>
    <rPh sb="29" eb="31">
      <t>ドウジマ</t>
    </rPh>
    <phoneticPr fontId="3"/>
  </si>
  <si>
    <t>⑪医療法人メディフロント　ミズノクリニック</t>
    <rPh sb="1" eb="3">
      <t>イリョウ</t>
    </rPh>
    <rPh sb="3" eb="5">
      <t>ホウジン</t>
    </rPh>
    <phoneticPr fontId="25"/>
  </si>
  <si>
    <t>医療法人医誠会　医誠会国際総合病院　人間ドックSOPHIA</t>
    <rPh sb="11" eb="13">
      <t>コクサイ</t>
    </rPh>
    <rPh sb="13" eb="15">
      <t>ソウゴウ</t>
    </rPh>
    <phoneticPr fontId="3"/>
  </si>
  <si>
    <t>Ｆ</t>
    <phoneticPr fontId="3"/>
  </si>
  <si>
    <t>円分を持参します。（受診日当日、受付に提出してください）</t>
    <rPh sb="0" eb="2">
      <t>エンブン</t>
    </rPh>
    <phoneticPr fontId="3"/>
  </si>
  <si>
    <t>予約日
（希望日）</t>
    <rPh sb="0" eb="2">
      <t>ヨヤク</t>
    </rPh>
    <rPh sb="2" eb="3">
      <t>ビ</t>
    </rPh>
    <rPh sb="5" eb="7">
      <t>キボウ</t>
    </rPh>
    <rPh sb="7" eb="8">
      <t>ヒ</t>
    </rPh>
    <phoneticPr fontId="3"/>
  </si>
  <si>
    <t>B-1</t>
    <phoneticPr fontId="3"/>
  </si>
  <si>
    <t>支払いは 「当日支払い」のみです。（振込希望の場合は健診機関へ要相談）</t>
    <rPh sb="0" eb="2">
      <t>シハライ</t>
    </rPh>
    <rPh sb="6" eb="8">
      <t>トウジツ</t>
    </rPh>
    <rPh sb="8" eb="9">
      <t>シ</t>
    </rPh>
    <rPh sb="9" eb="10">
      <t>ハラ</t>
    </rPh>
    <rPh sb="18" eb="20">
      <t>フリコミ</t>
    </rPh>
    <rPh sb="20" eb="22">
      <t>キボウ</t>
    </rPh>
    <rPh sb="23" eb="25">
      <t>バアイ</t>
    </rPh>
    <rPh sb="26" eb="28">
      <t>ケンシン</t>
    </rPh>
    <rPh sb="28" eb="30">
      <t>キカン</t>
    </rPh>
    <rPh sb="31" eb="32">
      <t>ヨウ</t>
    </rPh>
    <rPh sb="32" eb="34">
      <t>ソウダン</t>
    </rPh>
    <phoneticPr fontId="1"/>
  </si>
  <si>
    <t>01</t>
    <phoneticPr fontId="3"/>
  </si>
  <si>
    <r>
      <rPr>
        <b/>
        <sz val="10"/>
        <color theme="1"/>
        <rFont val="UD デジタル 教科書体 N-B"/>
        <family val="1"/>
        <charset val="128"/>
      </rPr>
      <t xml:space="preserve">← </t>
    </r>
    <r>
      <rPr>
        <sz val="8"/>
        <color theme="1"/>
        <rFont val="UD デジタル 教科書体 N-B"/>
        <family val="1"/>
        <charset val="128"/>
      </rPr>
      <t>協会けんぽコース以外は
　　保険証情報は不要です。</t>
    </r>
    <rPh sb="2" eb="4">
      <t>キョウカイ</t>
    </rPh>
    <rPh sb="10" eb="12">
      <t>イガイ</t>
    </rPh>
    <rPh sb="16" eb="19">
      <t>ホケンショウ</t>
    </rPh>
    <rPh sb="19" eb="21">
      <t>ジョウホウ</t>
    </rPh>
    <rPh sb="22" eb="24">
      <t>フヨウ</t>
    </rPh>
    <phoneticPr fontId="3"/>
  </si>
  <si>
    <r>
      <rPr>
        <b/>
        <sz val="9"/>
        <color rgb="FFFF0000"/>
        <rFont val="UD デジタル 教科書体 N-B"/>
        <family val="1"/>
        <charset val="128"/>
      </rPr>
      <t>➀</t>
    </r>
    <r>
      <rPr>
        <b/>
        <sz val="10"/>
        <rFont val="UD デジタル 教科書体 N-B"/>
        <family val="1"/>
        <charset val="128"/>
      </rPr>
      <t>保険者番号</t>
    </r>
    <rPh sb="1" eb="4">
      <t>ホケンシャ</t>
    </rPh>
    <rPh sb="4" eb="6">
      <t>バンゴウ</t>
    </rPh>
    <phoneticPr fontId="3"/>
  </si>
  <si>
    <r>
      <rPr>
        <b/>
        <sz val="9"/>
        <color rgb="FFC00000"/>
        <rFont val="UD デジタル 教科書体 N-B"/>
        <family val="1"/>
        <charset val="128"/>
      </rPr>
      <t>③</t>
    </r>
    <r>
      <rPr>
        <b/>
        <sz val="9"/>
        <color theme="1"/>
        <rFont val="UD デジタル 教科書体 N-B"/>
        <family val="1"/>
        <charset val="128"/>
      </rPr>
      <t>番号</t>
    </r>
    <r>
      <rPr>
        <b/>
        <sz val="8"/>
        <color theme="1"/>
        <rFont val="UD デジタル 教科書体 N-B"/>
        <family val="1"/>
        <charset val="128"/>
      </rPr>
      <t xml:space="preserve">
</t>
    </r>
    <r>
      <rPr>
        <b/>
        <sz val="6"/>
        <color theme="1"/>
        <rFont val="UD デジタル 教科書体 N-B"/>
        <family val="1"/>
        <charset val="128"/>
      </rPr>
      <t>（被保険者）</t>
    </r>
    <rPh sb="1" eb="3">
      <t>バンゴウ</t>
    </rPh>
    <phoneticPr fontId="3"/>
  </si>
  <si>
    <r>
      <t>　</t>
    </r>
    <r>
      <rPr>
        <b/>
        <sz val="9"/>
        <color rgb="FFFF0000"/>
        <rFont val="UD デジタル 教科書体 N-B"/>
        <family val="1"/>
        <charset val="128"/>
      </rPr>
      <t>　</t>
    </r>
    <r>
      <rPr>
        <b/>
        <sz val="10"/>
        <color rgb="FFFF0000"/>
        <rFont val="UD デジタル 教科書体 N-B"/>
        <family val="1"/>
        <charset val="128"/>
      </rPr>
      <t>②</t>
    </r>
    <r>
      <rPr>
        <b/>
        <sz val="10"/>
        <color theme="1"/>
        <rFont val="UD デジタル 教科書体 N-B"/>
        <family val="1"/>
        <charset val="128"/>
      </rPr>
      <t>記号</t>
    </r>
    <r>
      <rPr>
        <b/>
        <sz val="9"/>
        <color theme="1"/>
        <rFont val="UD デジタル 教科書体 N-B"/>
        <family val="1"/>
        <charset val="128"/>
      </rPr>
      <t xml:space="preserve">
</t>
    </r>
    <r>
      <rPr>
        <b/>
        <sz val="8"/>
        <color theme="1"/>
        <rFont val="UD デジタル 教科書体 N-B"/>
        <family val="1"/>
        <charset val="128"/>
      </rPr>
      <t>　　(被保険者）</t>
    </r>
    <rPh sb="3" eb="5">
      <t>キゴウ</t>
    </rPh>
    <rPh sb="9" eb="13">
      <t>ヒホケンシャ</t>
    </rPh>
    <phoneticPr fontId="3"/>
  </si>
  <si>
    <r>
      <rPr>
        <b/>
        <sz val="9"/>
        <rFont val="UD デジタル 教科書体 N-B"/>
        <family val="1"/>
        <charset val="128"/>
      </rPr>
      <t>➀</t>
    </r>
    <r>
      <rPr>
        <b/>
        <sz val="10"/>
        <rFont val="UD デジタル 教科書体 N-B"/>
        <family val="1"/>
        <charset val="128"/>
      </rPr>
      <t>保険者番号</t>
    </r>
    <rPh sb="1" eb="4">
      <t>ホケンシャ</t>
    </rPh>
    <rPh sb="4" eb="6">
      <t>バンゴウ</t>
    </rPh>
    <phoneticPr fontId="3"/>
  </si>
  <si>
    <r>
      <t>　</t>
    </r>
    <r>
      <rPr>
        <b/>
        <sz val="9"/>
        <rFont val="UD デジタル 教科書体 N-B"/>
        <family val="1"/>
        <charset val="128"/>
      </rPr>
      <t>　</t>
    </r>
    <r>
      <rPr>
        <b/>
        <sz val="10"/>
        <rFont val="UD デジタル 教科書体 N-B"/>
        <family val="1"/>
        <charset val="128"/>
      </rPr>
      <t>②記号</t>
    </r>
    <r>
      <rPr>
        <b/>
        <sz val="9"/>
        <rFont val="UD デジタル 教科書体 N-B"/>
        <family val="1"/>
        <charset val="128"/>
      </rPr>
      <t xml:space="preserve">
</t>
    </r>
    <r>
      <rPr>
        <b/>
        <sz val="8"/>
        <rFont val="UD デジタル 教科書体 N-B"/>
        <family val="1"/>
        <charset val="128"/>
      </rPr>
      <t>　　(被保険者）</t>
    </r>
    <rPh sb="3" eb="5">
      <t>キゴウ</t>
    </rPh>
    <rPh sb="9" eb="13">
      <t>ヒホケンシャ</t>
    </rPh>
    <phoneticPr fontId="3"/>
  </si>
  <si>
    <r>
      <rPr>
        <b/>
        <sz val="9"/>
        <rFont val="UD デジタル 教科書体 N-B"/>
        <family val="1"/>
        <charset val="128"/>
      </rPr>
      <t>③番号</t>
    </r>
    <r>
      <rPr>
        <b/>
        <sz val="8"/>
        <rFont val="UD デジタル 教科書体 N-B"/>
        <family val="1"/>
        <charset val="128"/>
      </rPr>
      <t xml:space="preserve">
</t>
    </r>
    <r>
      <rPr>
        <b/>
        <sz val="6"/>
        <rFont val="UD デジタル 教科書体 N-B"/>
        <family val="1"/>
        <charset val="128"/>
      </rPr>
      <t>（被保険者）</t>
    </r>
    <rPh sb="1" eb="3">
      <t>バンゴウ</t>
    </rPh>
    <phoneticPr fontId="3"/>
  </si>
  <si>
    <t>⑦医療法人医誠会　医誠会国際総合病院 人間ドックSOPHIA・医誠会健診センター</t>
    <rPh sb="12" eb="14">
      <t>コクサイ</t>
    </rPh>
    <rPh sb="14" eb="16">
      <t>ソウゴウ</t>
    </rPh>
    <rPh sb="31" eb="36">
      <t>イセイカイケンシン</t>
    </rPh>
    <phoneticPr fontId="3"/>
  </si>
  <si>
    <t>健診機関で先に予約することも可能です。</t>
    <rPh sb="0" eb="4">
      <t>ケンシンキカン</t>
    </rPh>
    <rPh sb="7" eb="9">
      <t>ヨヤク</t>
    </rPh>
    <rPh sb="14" eb="16">
      <t>カノウ</t>
    </rPh>
    <phoneticPr fontId="1"/>
  </si>
  <si>
    <t>―選択して下さい―</t>
    <rPh sb="1" eb="3">
      <t>センタク</t>
    </rPh>
    <rPh sb="5" eb="6">
      <t>クダ</t>
    </rPh>
    <phoneticPr fontId="1"/>
  </si>
  <si>
    <t>①（一財）日本健康増進財団　大阪健診センター</t>
    <phoneticPr fontId="3"/>
  </si>
  <si>
    <t>⑤（一社）恵生会　恵生会アプローズタワークリニック</t>
    <phoneticPr fontId="3"/>
  </si>
  <si>
    <t>財団大阪</t>
    <rPh sb="0" eb="2">
      <t>ザイダン</t>
    </rPh>
    <rPh sb="2" eb="4">
      <t>オオサカ</t>
    </rPh>
    <phoneticPr fontId="3"/>
  </si>
  <si>
    <t>財団東京</t>
    <rPh sb="0" eb="2">
      <t>ザイダン</t>
    </rPh>
    <rPh sb="2" eb="4">
      <t>トウキョウ</t>
    </rPh>
    <phoneticPr fontId="3"/>
  </si>
  <si>
    <t>長堀</t>
    <rPh sb="0" eb="2">
      <t>ナガホリ</t>
    </rPh>
    <phoneticPr fontId="3"/>
  </si>
  <si>
    <t>船員保険</t>
    <rPh sb="0" eb="2">
      <t>センイン</t>
    </rPh>
    <rPh sb="2" eb="4">
      <t>ホケン</t>
    </rPh>
    <phoneticPr fontId="3"/>
  </si>
  <si>
    <t>恵生会</t>
    <rPh sb="0" eb="3">
      <t>ケイセイカイ</t>
    </rPh>
    <phoneticPr fontId="3"/>
  </si>
  <si>
    <t>福慈会</t>
    <rPh sb="0" eb="3">
      <t>フクジカイ</t>
    </rPh>
    <phoneticPr fontId="3"/>
  </si>
  <si>
    <t>医誠会</t>
    <rPh sb="0" eb="3">
      <t>イセイカイ</t>
    </rPh>
    <phoneticPr fontId="3"/>
  </si>
  <si>
    <t>予防ウェル</t>
    <rPh sb="0" eb="2">
      <t>ヨボウ</t>
    </rPh>
    <phoneticPr fontId="3"/>
  </si>
  <si>
    <t>オリエンタル</t>
    <phoneticPr fontId="3"/>
  </si>
  <si>
    <t>一翠会</t>
    <rPh sb="0" eb="3">
      <t>イッスイカイ</t>
    </rPh>
    <phoneticPr fontId="3"/>
  </si>
  <si>
    <t>メディフロント</t>
    <phoneticPr fontId="3"/>
  </si>
  <si>
    <t>済生会中津</t>
    <rPh sb="0" eb="3">
      <t>サイセイカイ</t>
    </rPh>
    <rPh sb="3" eb="5">
      <t>ナカツ</t>
    </rPh>
    <phoneticPr fontId="3"/>
  </si>
  <si>
    <t>杏澪会大谷</t>
    <rPh sb="0" eb="3">
      <t>キョウレイカイ</t>
    </rPh>
    <rPh sb="3" eb="5">
      <t>オオタニ</t>
    </rPh>
    <phoneticPr fontId="3"/>
  </si>
  <si>
    <t>警察病院</t>
    <rPh sb="0" eb="2">
      <t>ケイサツ</t>
    </rPh>
    <rPh sb="2" eb="4">
      <t>ビョウイン</t>
    </rPh>
    <phoneticPr fontId="3"/>
  </si>
  <si>
    <t>聖授会OCAT</t>
    <rPh sb="0" eb="1">
      <t>セイ</t>
    </rPh>
    <rPh sb="1" eb="2">
      <t>ジュ</t>
    </rPh>
    <rPh sb="2" eb="3">
      <t>カイ</t>
    </rPh>
    <phoneticPr fontId="3"/>
  </si>
  <si>
    <t>みどり</t>
    <phoneticPr fontId="3"/>
  </si>
  <si>
    <t>ニッセイ</t>
    <phoneticPr fontId="3"/>
  </si>
  <si>
    <t>城見会アムス</t>
    <rPh sb="0" eb="2">
      <t>シロミ</t>
    </rPh>
    <rPh sb="2" eb="3">
      <t>カイ</t>
    </rPh>
    <phoneticPr fontId="3"/>
  </si>
  <si>
    <t>⑩医療法人一翠会　一翠会千里中央健診センター</t>
    <phoneticPr fontId="3"/>
  </si>
  <si>
    <t>Ｃ－３</t>
  </si>
  <si>
    <t>Ｃ－４</t>
  </si>
  <si>
    <t>←ハイフン２つめ右側の数字のみ入力！(K・KTは不要です)</t>
    <rPh sb="8" eb="10">
      <t>ミギガワ</t>
    </rPh>
    <rPh sb="11" eb="13">
      <t>スウジ</t>
    </rPh>
    <rPh sb="15" eb="17">
      <t>ニュウリョク</t>
    </rPh>
    <phoneticPr fontId="3"/>
  </si>
  <si>
    <t>Ｆ</t>
  </si>
  <si>
    <t>日帰りドック</t>
  </si>
  <si>
    <t>特殊健康診断〔有機溶剤基本検査〕</t>
  </si>
  <si>
    <t>特殊健康診断〔じん肺〕</t>
  </si>
  <si>
    <t>特殊健康診断〔石綿〕</t>
  </si>
  <si>
    <t>2時間人間ドック</t>
  </si>
  <si>
    <t>半日人間ドック</t>
  </si>
  <si>
    <t>人間ドック法人Ｂコース</t>
  </si>
  <si>
    <t>PET-CT検査（がん検査）</t>
  </si>
  <si>
    <t xml:space="preserve"> DWIBS検査（MRIがん検査）</t>
  </si>
  <si>
    <t>半日人間ドック＜標準＞</t>
  </si>
  <si>
    <t>半日人間ドック＜デラックス＞</t>
  </si>
  <si>
    <t>日帰り人間ドック</t>
  </si>
  <si>
    <t>腫瘍マーカー検査セット（消化器、肝臓、膵臓）</t>
  </si>
  <si>
    <t>腫瘍マーカー検査（前立腺）</t>
  </si>
  <si>
    <t>腫瘍マーカー検査（子宮・乳）</t>
  </si>
  <si>
    <t>胃がんリスク検査（血液検査）</t>
  </si>
  <si>
    <t>大腸がん検査</t>
  </si>
  <si>
    <t>甲状腺機能検査</t>
  </si>
  <si>
    <t>乳がん検査（マンモグラフィ検査）</t>
  </si>
  <si>
    <t>1泊2日人間ドック</t>
  </si>
  <si>
    <t>日帰り人間ドック</t>
    <rPh sb="0" eb="2">
      <t>ヒガエ</t>
    </rPh>
    <phoneticPr fontId="1"/>
  </si>
  <si>
    <t>脳ドック</t>
  </si>
  <si>
    <t>PET/CTスタンダード</t>
  </si>
  <si>
    <t>レディースドック</t>
  </si>
  <si>
    <t>大腸がんドック</t>
  </si>
  <si>
    <t>日帰り人間ドック(7～12月)</t>
  </si>
  <si>
    <t>日帰り人間ドック(4～6月,1～3月)</t>
  </si>
  <si>
    <t>定期健診(法定B)</t>
  </si>
  <si>
    <t>定期健診(法定A)</t>
  </si>
  <si>
    <t>定期健診（法定Ｂ）</t>
  </si>
  <si>
    <t>定期健診(法定B)(空腹時血糖)</t>
  </si>
  <si>
    <t>定期健診(法定B)(HbA1c)</t>
  </si>
  <si>
    <t>生活習慣病健診</t>
  </si>
  <si>
    <t>生活習慣病健診Ⅰ</t>
  </si>
  <si>
    <t>生活習慣病健診(協会けんぽ)</t>
  </si>
  <si>
    <t>生活習慣病健診Ⅱ若年者(協会けんぽ)</t>
    <rPh sb="8" eb="10">
      <t>ジャクネン</t>
    </rPh>
    <rPh sb="10" eb="11">
      <t>シャ</t>
    </rPh>
    <phoneticPr fontId="1"/>
  </si>
  <si>
    <t>生活習慣病健診Ⅱ節目(協会けんぽ)</t>
    <rPh sb="8" eb="10">
      <t>フシメ</t>
    </rPh>
    <phoneticPr fontId="1"/>
  </si>
  <si>
    <t>生活習慣病健診Ⅱ一般(協会けんぽ)</t>
    <rPh sb="8" eb="10">
      <t>イッパン</t>
    </rPh>
    <phoneticPr fontId="1"/>
  </si>
  <si>
    <t>日帰り人間ドックA(協会けんぽ)　基本</t>
    <rPh sb="17" eb="19">
      <t>キホン</t>
    </rPh>
    <phoneticPr fontId="3"/>
  </si>
  <si>
    <t>日帰り人間ドックB(協会けんぽ)　詳細</t>
    <rPh sb="17" eb="19">
      <t>ショウサイ</t>
    </rPh>
    <phoneticPr fontId="3"/>
  </si>
  <si>
    <t>2時間人間ドック(差額ドック 協会けんぽ)</t>
    <phoneticPr fontId="3"/>
  </si>
  <si>
    <t>半日人間ドック(協会けんぽ)</t>
    <rPh sb="8" eb="10">
      <t>キョウカイ</t>
    </rPh>
    <phoneticPr fontId="1"/>
  </si>
  <si>
    <t>定期健診(法定B)(4～5月,3月)</t>
    <phoneticPr fontId="3"/>
  </si>
  <si>
    <t>定期健診(法定B)(6～2月)</t>
    <phoneticPr fontId="1"/>
  </si>
  <si>
    <t>生活習慣病健診(4～5月、3月)</t>
    <phoneticPr fontId="3"/>
  </si>
  <si>
    <t>生活習慣病健診(6～2月)</t>
    <phoneticPr fontId="1"/>
  </si>
  <si>
    <t>半日人間ドック(4～5月、3月)</t>
    <phoneticPr fontId="3"/>
  </si>
  <si>
    <r>
      <t>半日人間ドック</t>
    </r>
    <r>
      <rPr>
        <sz val="11"/>
        <rFont val="HG丸ｺﾞｼｯｸM-PRO"/>
        <family val="3"/>
        <charset val="128"/>
      </rPr>
      <t>(6～2月)</t>
    </r>
    <phoneticPr fontId="1"/>
  </si>
  <si>
    <t>定期健診(法定A)</t>
    <phoneticPr fontId="3"/>
  </si>
  <si>
    <t>定期健診(法定B)</t>
    <phoneticPr fontId="3"/>
  </si>
  <si>
    <t>生活習慣病健診</t>
    <phoneticPr fontId="3"/>
  </si>
  <si>
    <t>⑤（一社）恵生会　恵生会アプローズタワークリニック</t>
  </si>
  <si>
    <t>一般社団法人恵生会　恵生会アプローズタワークリニック</t>
    <phoneticPr fontId="3"/>
  </si>
  <si>
    <t>生活習慣病健診(協会けんぽ)</t>
    <phoneticPr fontId="3"/>
  </si>
  <si>
    <r>
      <t>若年者健診</t>
    </r>
    <r>
      <rPr>
        <sz val="8"/>
        <rFont val="HG丸ｺﾞｼｯｸM-PRO"/>
        <family val="3"/>
        <charset val="128"/>
      </rPr>
      <t>(協会けんぽ)</t>
    </r>
    <rPh sb="0" eb="5">
      <t>ジャクネンシャケンシン</t>
    </rPh>
    <phoneticPr fontId="1"/>
  </si>
  <si>
    <t>半日人間ドック(協会けんぽ)</t>
    <phoneticPr fontId="3"/>
  </si>
  <si>
    <t xml:space="preserve">巡回車：定期健診(法定B) </t>
    <phoneticPr fontId="3"/>
  </si>
  <si>
    <t>日帰り人間ドック</t>
    <phoneticPr fontId="3"/>
  </si>
  <si>
    <r>
      <t xml:space="preserve">日帰り人間ドック(差額ドック </t>
    </r>
    <r>
      <rPr>
        <sz val="8"/>
        <rFont val="HG丸ｺﾞｼｯｸM-PRO"/>
        <family val="3"/>
        <charset val="128"/>
      </rPr>
      <t>協会けんぽ)</t>
    </r>
    <rPh sb="0" eb="2">
      <t>ヒガエ</t>
    </rPh>
    <rPh sb="3" eb="5">
      <t>ニンゲン</t>
    </rPh>
    <phoneticPr fontId="1"/>
  </si>
  <si>
    <t>協会けんぽ人間ドック</t>
    <rPh sb="0" eb="2">
      <t>キョウカイ</t>
    </rPh>
    <rPh sb="5" eb="7">
      <t>ニンゲン</t>
    </rPh>
    <phoneticPr fontId="1"/>
  </si>
  <si>
    <t>1泊2日人間ドック</t>
    <phoneticPr fontId="3"/>
  </si>
  <si>
    <t>半日人間ドック</t>
    <phoneticPr fontId="3"/>
  </si>
  <si>
    <t>半日人間ドック(簡易ドック)</t>
    <phoneticPr fontId="3"/>
  </si>
  <si>
    <t>脳ドック</t>
    <phoneticPr fontId="3"/>
  </si>
  <si>
    <t>PET(スタンダード)</t>
    <phoneticPr fontId="3"/>
  </si>
  <si>
    <t>PET(スタンダード初回)</t>
    <rPh sb="10" eb="12">
      <t>ショカイ</t>
    </rPh>
    <phoneticPr fontId="3"/>
  </si>
  <si>
    <t>日帰り人間ドック(協会けんぽ)</t>
    <rPh sb="0" eb="2">
      <t>ヒガエ</t>
    </rPh>
    <rPh sb="3" eb="5">
      <t>ニンゲン</t>
    </rPh>
    <rPh sb="9" eb="11">
      <t>キョウカイ</t>
    </rPh>
    <phoneticPr fontId="1"/>
  </si>
  <si>
    <t>PET(アドバンス)</t>
    <phoneticPr fontId="1"/>
  </si>
  <si>
    <t>PET(アドバンス初回)</t>
    <rPh sb="9" eb="11">
      <t>ショカイ</t>
    </rPh>
    <phoneticPr fontId="1"/>
  </si>
  <si>
    <t>節目健診（生活習慣病健診 協会けんぽ)</t>
    <rPh sb="0" eb="2">
      <t>フシメ</t>
    </rPh>
    <rPh sb="2" eb="4">
      <t>ケンシン</t>
    </rPh>
    <phoneticPr fontId="1"/>
  </si>
  <si>
    <r>
      <rPr>
        <sz val="10"/>
        <rFont val="HG丸ｺﾞｼｯｸM-PRO"/>
        <family val="3"/>
        <charset val="128"/>
      </rPr>
      <t xml:space="preserve">日帰りドック（差額ドック </t>
    </r>
    <r>
      <rPr>
        <sz val="8"/>
        <rFont val="HG丸ｺﾞｼｯｸM-PRO"/>
        <family val="3"/>
        <charset val="128"/>
      </rPr>
      <t>協会けんぽ 節目)</t>
    </r>
    <rPh sb="19" eb="21">
      <t>フシメ</t>
    </rPh>
    <phoneticPr fontId="1"/>
  </si>
  <si>
    <r>
      <rPr>
        <sz val="10"/>
        <rFont val="HG丸ｺﾞｼｯｸM-PRO"/>
        <family val="3"/>
        <charset val="128"/>
      </rPr>
      <t xml:space="preserve">日帰りドック（差額ドック </t>
    </r>
    <r>
      <rPr>
        <sz val="8"/>
        <rFont val="HG丸ｺﾞｼｯｸM-PRO"/>
        <family val="3"/>
        <charset val="128"/>
      </rPr>
      <t>協会けんぽ）</t>
    </r>
    <phoneticPr fontId="1"/>
  </si>
  <si>
    <t>2032年度</t>
    <rPh sb="4" eb="6">
      <t>ネンド</t>
    </rPh>
    <phoneticPr fontId="1"/>
  </si>
  <si>
    <t>オオサカ　タロウ</t>
    <phoneticPr fontId="3"/>
  </si>
  <si>
    <r>
      <rPr>
        <b/>
        <sz val="10"/>
        <color theme="1"/>
        <rFont val="UD デジタル 教科書体 N-B"/>
        <family val="1"/>
        <charset val="128"/>
      </rPr>
      <t xml:space="preserve">← </t>
    </r>
    <r>
      <rPr>
        <sz val="8"/>
        <color theme="1"/>
        <rFont val="UD デジタル 教科書体 N-B"/>
        <family val="1"/>
        <charset val="128"/>
      </rPr>
      <t>協会けんぽコース以外は
　　保険証情報は不要</t>
    </r>
    <rPh sb="2" eb="4">
      <t>キョウカイ</t>
    </rPh>
    <rPh sb="10" eb="12">
      <t>イガイ</t>
    </rPh>
    <rPh sb="16" eb="19">
      <t>ホケンショウ</t>
    </rPh>
    <rPh sb="19" eb="21">
      <t>ジョウホウ</t>
    </rPh>
    <rPh sb="22" eb="24">
      <t>フヨウ</t>
    </rPh>
    <phoneticPr fontId="3"/>
  </si>
  <si>
    <t>【参考】　コース一覧↓</t>
    <rPh sb="1" eb="3">
      <t>サンコウ</t>
    </rPh>
    <rPh sb="8" eb="10">
      <t>イチラン</t>
    </rPh>
    <phoneticPr fontId="3"/>
  </si>
  <si>
    <t>◆2か所以上で受診されるときは、健診機関ごとに、それぞれ、申込書ファイルを作成してください。</t>
    <rPh sb="3" eb="6">
      <t>ショイジョウ</t>
    </rPh>
    <rPh sb="7" eb="9">
      <t>ジュシン</t>
    </rPh>
    <rPh sb="16" eb="18">
      <t>ケンシン</t>
    </rPh>
    <rPh sb="18" eb="20">
      <t>キカン</t>
    </rPh>
    <rPh sb="29" eb="31">
      <t>モウシコミ</t>
    </rPh>
    <rPh sb="31" eb="32">
      <t>ショ</t>
    </rPh>
    <rPh sb="37" eb="39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</si>
</sst>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md"/>
    <numFmt numFmtId="177" formatCode="0_);[Red]\(0\)"/>
    <numFmt numFmtId="178" formatCode="&quot;〒&quot;@"/>
    <numFmt numFmtId="179" formatCode="0,000&quot;円分&quot;"/>
  </numFmts>
  <fonts count="7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rgb="FFC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b/>
      <sz val="8"/>
      <color rgb="FFC00000"/>
      <name val="Meiryo UI"/>
      <family val="3"/>
      <charset val="128"/>
    </font>
    <font>
      <b/>
      <sz val="10"/>
      <color theme="1"/>
      <name val="MingLiU_HKSCS-ExtB"/>
      <family val="1"/>
      <charset val="136"/>
    </font>
    <font>
      <b/>
      <sz val="16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0"/>
      <name val="BIZ UDゴシック"/>
      <family val="3"/>
      <charset val="128"/>
    </font>
    <font>
      <sz val="10"/>
      <color rgb="FF3366FF"/>
      <name val="Meiryo UI"/>
      <family val="3"/>
      <charset val="128"/>
    </font>
    <font>
      <sz val="12"/>
      <color theme="1"/>
      <name val="Meiryo UI"/>
      <family val="3"/>
      <charset val="128"/>
    </font>
    <font>
      <sz val="10.5"/>
      <name val="Meiryo UI"/>
      <family val="3"/>
      <charset val="128"/>
    </font>
    <font>
      <sz val="7"/>
      <color rgb="FFFF0000"/>
      <name val="Meiryo UI"/>
      <family val="3"/>
      <charset val="128"/>
    </font>
    <font>
      <b/>
      <sz val="9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b/>
      <sz val="9"/>
      <name val="游ゴシック Light"/>
      <family val="3"/>
      <charset val="128"/>
      <scheme val="major"/>
    </font>
    <font>
      <sz val="10"/>
      <color rgb="FF0070C0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9"/>
      <color rgb="FF0070C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Yu Gothic UI"/>
      <family val="3"/>
      <charset val="128"/>
    </font>
    <font>
      <sz val="11"/>
      <color rgb="FF0070C0"/>
      <name val="Meiryo UI"/>
      <family val="3"/>
      <charset val="128"/>
    </font>
    <font>
      <sz val="10"/>
      <color rgb="FFFF0000"/>
      <name val="BIZ UDゴシック"/>
      <family val="3"/>
      <charset val="128"/>
    </font>
    <font>
      <sz val="12"/>
      <color rgb="FF0070C0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indexed="81"/>
      <name val="MS P ゴシック"/>
      <family val="3"/>
      <charset val="128"/>
    </font>
    <font>
      <sz val="8"/>
      <color theme="1"/>
      <name val="UD デジタル 教科書体 N-B"/>
      <family val="1"/>
      <charset val="128"/>
    </font>
    <font>
      <b/>
      <sz val="10"/>
      <color theme="1"/>
      <name val="UD デジタル 教科書体 N-B"/>
      <family val="1"/>
      <charset val="128"/>
    </font>
    <font>
      <b/>
      <sz val="9"/>
      <color theme="1"/>
      <name val="UD デジタル 教科書体 N-B"/>
      <family val="1"/>
      <charset val="128"/>
    </font>
    <font>
      <b/>
      <sz val="8"/>
      <color theme="1"/>
      <name val="UD デジタル 教科書体 N-B"/>
      <family val="1"/>
      <charset val="128"/>
    </font>
    <font>
      <b/>
      <sz val="9"/>
      <color rgb="FFFF0000"/>
      <name val="UD デジタル 教科書体 N-B"/>
      <family val="1"/>
      <charset val="128"/>
    </font>
    <font>
      <b/>
      <sz val="10"/>
      <name val="UD デジタル 教科書体 N-B"/>
      <family val="1"/>
      <charset val="128"/>
    </font>
    <font>
      <b/>
      <sz val="10"/>
      <color rgb="FFFF0000"/>
      <name val="UD デジタル 教科書体 N-B"/>
      <family val="1"/>
      <charset val="128"/>
    </font>
    <font>
      <b/>
      <sz val="9"/>
      <color rgb="FFC00000"/>
      <name val="UD デジタル 教科書体 N-B"/>
      <family val="1"/>
      <charset val="128"/>
    </font>
    <font>
      <b/>
      <sz val="6"/>
      <color theme="1"/>
      <name val="UD デジタル 教科書体 N-B"/>
      <family val="1"/>
      <charset val="128"/>
    </font>
    <font>
      <b/>
      <sz val="9"/>
      <name val="UD デジタル 教科書体 N-B"/>
      <family val="1"/>
      <charset val="128"/>
    </font>
    <font>
      <b/>
      <sz val="8"/>
      <name val="UD デジタル 教科書体 N-B"/>
      <family val="1"/>
      <charset val="128"/>
    </font>
    <font>
      <b/>
      <sz val="6"/>
      <name val="UD デジタル 教科書体 N-B"/>
      <family val="1"/>
      <charset val="128"/>
    </font>
    <font>
      <b/>
      <sz val="11"/>
      <name val="Meiryo UI"/>
      <family val="3"/>
      <charset val="128"/>
    </font>
    <font>
      <b/>
      <sz val="10"/>
      <color theme="8"/>
      <name val="Meiryo UI"/>
      <family val="3"/>
      <charset val="128"/>
    </font>
    <font>
      <sz val="10"/>
      <color theme="8"/>
      <name val="Meiryo UI"/>
      <family val="3"/>
      <charset val="128"/>
    </font>
    <font>
      <sz val="11"/>
      <color theme="8"/>
      <name val="Meiryo UI"/>
      <family val="3"/>
      <charset val="128"/>
    </font>
    <font>
      <sz val="14"/>
      <color theme="8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color theme="0"/>
      <name val="Meiryo UI"/>
      <family val="3"/>
      <charset val="128"/>
    </font>
    <font>
      <sz val="14"/>
      <color rgb="FF0070C0"/>
      <name val="Meiryo UI"/>
      <family val="3"/>
      <charset val="128"/>
    </font>
    <font>
      <sz val="9"/>
      <color rgb="FF0070C0"/>
      <name val="Meiryo UI"/>
      <family val="3"/>
      <charset val="128"/>
    </font>
    <font>
      <b/>
      <sz val="11"/>
      <color theme="8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C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E8F8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7" fillId="0" borderId="5" xfId="0" applyFont="1" applyBorder="1" applyAlignment="1">
      <alignment horizontal="center" shrinkToFit="1"/>
    </xf>
    <xf numFmtId="14" fontId="8" fillId="0" borderId="6" xfId="0" applyNumberFormat="1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14" fontId="8" fillId="0" borderId="9" xfId="0" applyNumberFormat="1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0" fontId="5" fillId="4" borderId="10" xfId="0" applyFont="1" applyFill="1" applyBorder="1" applyAlignment="1" applyProtection="1">
      <alignment horizontal="center" vertical="center" wrapText="1" shrinkToFit="1"/>
      <protection locked="0"/>
    </xf>
    <xf numFmtId="0" fontId="9" fillId="2" borderId="10" xfId="0" applyFont="1" applyFill="1" applyBorder="1" applyAlignment="1">
      <alignment horizontal="center" vertical="center" wrapText="1" shrinkToFit="1"/>
    </xf>
    <xf numFmtId="0" fontId="5" fillId="5" borderId="10" xfId="0" applyFont="1" applyFill="1" applyBorder="1" applyAlignment="1" applyProtection="1">
      <alignment horizontal="center" vertical="center" wrapText="1" shrinkToFit="1"/>
      <protection locked="0"/>
    </xf>
    <xf numFmtId="0" fontId="5" fillId="5" borderId="11" xfId="0" applyFont="1" applyFill="1" applyBorder="1" applyAlignment="1" applyProtection="1">
      <alignment horizontal="center" vertical="center" wrapText="1" shrinkToFit="1"/>
      <protection locked="0"/>
    </xf>
    <xf numFmtId="0" fontId="5" fillId="6" borderId="10" xfId="0" applyFont="1" applyFill="1" applyBorder="1" applyAlignment="1" applyProtection="1">
      <alignment horizontal="center" vertical="center" wrapText="1" shrinkToFit="1"/>
      <protection locked="0"/>
    </xf>
    <xf numFmtId="0" fontId="10" fillId="4" borderId="12" xfId="0" applyFont="1" applyFill="1" applyBorder="1" applyAlignment="1">
      <alignment horizontal="center" vertical="center" wrapText="1" shrinkToFit="1"/>
    </xf>
    <xf numFmtId="0" fontId="11" fillId="7" borderId="10" xfId="0" applyFont="1" applyFill="1" applyBorder="1" applyAlignment="1" applyProtection="1">
      <alignment horizontal="center" vertical="center" wrapText="1" shrinkToFit="1"/>
      <protection locked="0"/>
    </xf>
    <xf numFmtId="176" fontId="5" fillId="7" borderId="10" xfId="0" applyNumberFormat="1" applyFont="1" applyFill="1" applyBorder="1" applyAlignment="1" applyProtection="1">
      <alignment horizontal="center" vertical="center" wrapText="1" shrinkToFit="1"/>
      <protection locked="0"/>
    </xf>
    <xf numFmtId="14" fontId="5" fillId="7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7" borderId="10" xfId="0" applyFont="1" applyFill="1" applyBorder="1" applyAlignment="1" applyProtection="1">
      <alignment horizontal="center" vertical="center" wrapText="1" shrinkToFit="1"/>
      <protection locked="0"/>
    </xf>
    <xf numFmtId="0" fontId="5" fillId="5" borderId="13" xfId="0" applyFont="1" applyFill="1" applyBorder="1" applyAlignment="1" applyProtection="1">
      <alignment horizontal="center" vertical="center" wrapText="1" shrinkToFit="1"/>
      <protection locked="0"/>
    </xf>
    <xf numFmtId="0" fontId="5" fillId="6" borderId="9" xfId="0" applyFont="1" applyFill="1" applyBorder="1" applyAlignment="1">
      <alignment horizontal="center" vertical="center" wrapText="1" shrinkToFit="1"/>
    </xf>
    <xf numFmtId="0" fontId="13" fillId="8" borderId="8" xfId="0" applyFont="1" applyFill="1" applyBorder="1" applyAlignment="1">
      <alignment horizontal="center" vertical="center" wrapText="1" shrinkToFit="1"/>
    </xf>
    <xf numFmtId="0" fontId="13" fillId="8" borderId="9" xfId="0" applyFont="1" applyFill="1" applyBorder="1" applyAlignment="1">
      <alignment horizontal="left" vertical="center"/>
    </xf>
    <xf numFmtId="0" fontId="5" fillId="8" borderId="9" xfId="0" applyFont="1" applyFill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shrinkToFit="1"/>
    </xf>
    <xf numFmtId="14" fontId="5" fillId="0" borderId="14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 shrinkToFit="1"/>
    </xf>
    <xf numFmtId="177" fontId="5" fillId="0" borderId="14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14" fontId="5" fillId="0" borderId="9" xfId="0" applyNumberFormat="1" applyFont="1" applyBorder="1" applyAlignment="1">
      <alignment horizontal="center" vertical="center" shrinkToFit="1"/>
    </xf>
    <xf numFmtId="14" fontId="5" fillId="0" borderId="0" xfId="0" applyNumberFormat="1" applyFo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14" fontId="6" fillId="6" borderId="2" xfId="0" applyNumberFormat="1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14" fontId="6" fillId="6" borderId="0" xfId="0" applyNumberFormat="1" applyFont="1" applyFill="1" applyAlignment="1">
      <alignment horizontal="center" vertical="center"/>
    </xf>
    <xf numFmtId="0" fontId="17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6" fillId="6" borderId="0" xfId="0" applyFont="1" applyFill="1">
      <alignment vertical="center"/>
    </xf>
    <xf numFmtId="0" fontId="30" fillId="0" borderId="35" xfId="0" applyFont="1" applyBorder="1">
      <alignment vertical="center"/>
    </xf>
    <xf numFmtId="0" fontId="30" fillId="0" borderId="36" xfId="0" applyFont="1" applyBorder="1">
      <alignment vertical="center"/>
    </xf>
    <xf numFmtId="0" fontId="30" fillId="0" borderId="0" xfId="0" applyFont="1">
      <alignment vertical="center"/>
    </xf>
    <xf numFmtId="0" fontId="6" fillId="0" borderId="6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 shrinkToFit="1"/>
    </xf>
    <xf numFmtId="56" fontId="5" fillId="0" borderId="2" xfId="0" applyNumberFormat="1" applyFont="1" applyBorder="1" applyAlignment="1">
      <alignment horizontal="center" vertical="center" shrinkToFit="1"/>
    </xf>
    <xf numFmtId="177" fontId="5" fillId="0" borderId="41" xfId="0" applyNumberFormat="1" applyFont="1" applyBorder="1" applyAlignment="1">
      <alignment horizontal="center" vertical="center" shrinkToFit="1"/>
    </xf>
    <xf numFmtId="56" fontId="10" fillId="0" borderId="2" xfId="0" applyNumberFormat="1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14" fontId="35" fillId="6" borderId="2" xfId="0" applyNumberFormat="1" applyFont="1" applyFill="1" applyBorder="1" applyAlignment="1">
      <alignment horizontal="center" vertical="center"/>
    </xf>
    <xf numFmtId="0" fontId="9" fillId="10" borderId="43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right" vertical="center"/>
    </xf>
    <xf numFmtId="38" fontId="35" fillId="0" borderId="3" xfId="1" applyFont="1" applyBorder="1" applyAlignment="1">
      <alignment horizontal="left" vertical="center"/>
    </xf>
    <xf numFmtId="0" fontId="35" fillId="0" borderId="20" xfId="0" applyFont="1" applyBorder="1">
      <alignment vertical="center"/>
    </xf>
    <xf numFmtId="0" fontId="35" fillId="6" borderId="23" xfId="0" applyFont="1" applyFill="1" applyBorder="1">
      <alignment vertical="center"/>
    </xf>
    <xf numFmtId="0" fontId="35" fillId="0" borderId="7" xfId="0" applyFont="1" applyBorder="1">
      <alignment vertical="center"/>
    </xf>
    <xf numFmtId="0" fontId="10" fillId="10" borderId="37" xfId="0" applyFont="1" applyFill="1" applyBorder="1" applyAlignment="1">
      <alignment horizontal="center" vertical="center" shrinkToFit="1"/>
    </xf>
    <xf numFmtId="0" fontId="10" fillId="10" borderId="38" xfId="0" applyFont="1" applyFill="1" applyBorder="1" applyAlignment="1">
      <alignment horizontal="center" vertical="center" shrinkToFit="1"/>
    </xf>
    <xf numFmtId="0" fontId="40" fillId="10" borderId="38" xfId="0" applyFont="1" applyFill="1" applyBorder="1" applyAlignment="1">
      <alignment horizontal="center" vertical="center" shrinkToFit="1"/>
    </xf>
    <xf numFmtId="0" fontId="10" fillId="10" borderId="10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14" fontId="24" fillId="0" borderId="1" xfId="0" applyNumberFormat="1" applyFont="1" applyBorder="1" applyAlignment="1">
      <alignment horizontal="center" vertical="center" shrinkToFit="1"/>
    </xf>
    <xf numFmtId="56" fontId="24" fillId="0" borderId="2" xfId="0" applyNumberFormat="1" applyFont="1" applyBorder="1" applyAlignment="1">
      <alignment horizontal="center" vertical="center" shrinkToFit="1"/>
    </xf>
    <xf numFmtId="177" fontId="24" fillId="0" borderId="41" xfId="0" applyNumberFormat="1" applyFont="1" applyBorder="1" applyAlignment="1">
      <alignment horizontal="center" vertical="center" shrinkToFit="1"/>
    </xf>
    <xf numFmtId="0" fontId="6" fillId="0" borderId="40" xfId="0" applyFont="1" applyBorder="1">
      <alignment vertical="center"/>
    </xf>
    <xf numFmtId="0" fontId="6" fillId="0" borderId="1" xfId="0" applyFont="1" applyBorder="1">
      <alignment vertical="center"/>
    </xf>
    <xf numFmtId="0" fontId="42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56" fontId="42" fillId="0" borderId="2" xfId="0" applyNumberFormat="1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14" fontId="43" fillId="0" borderId="1" xfId="0" applyNumberFormat="1" applyFont="1" applyBorder="1" applyAlignment="1">
      <alignment horizontal="center" vertical="center" shrinkToFit="1"/>
    </xf>
    <xf numFmtId="56" fontId="43" fillId="0" borderId="2" xfId="0" applyNumberFormat="1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14" fontId="5" fillId="0" borderId="48" xfId="0" applyNumberFormat="1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5" fillId="10" borderId="49" xfId="0" applyFont="1" applyFill="1" applyBorder="1" applyAlignment="1">
      <alignment horizontal="center" vertical="center" shrinkToFit="1"/>
    </xf>
    <xf numFmtId="0" fontId="5" fillId="7" borderId="50" xfId="0" applyFont="1" applyFill="1" applyBorder="1" applyAlignment="1">
      <alignment horizontal="center" vertical="center" shrinkToFit="1"/>
    </xf>
    <xf numFmtId="0" fontId="11" fillId="7" borderId="50" xfId="0" applyFont="1" applyFill="1" applyBorder="1" applyAlignment="1">
      <alignment horizontal="center" vertical="center" shrinkToFit="1"/>
    </xf>
    <xf numFmtId="0" fontId="5" fillId="7" borderId="51" xfId="0" applyFont="1" applyFill="1" applyBorder="1" applyAlignment="1">
      <alignment horizontal="center" vertical="center" shrinkToFit="1"/>
    </xf>
    <xf numFmtId="0" fontId="5" fillId="10" borderId="50" xfId="0" applyFont="1" applyFill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14" fontId="5" fillId="0" borderId="47" xfId="0" applyNumberFormat="1" applyFont="1" applyBorder="1" applyAlignment="1">
      <alignment horizontal="center" vertical="center" shrinkToFit="1"/>
    </xf>
    <xf numFmtId="56" fontId="5" fillId="0" borderId="55" xfId="0" applyNumberFormat="1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56" fontId="5" fillId="0" borderId="1" xfId="0" applyNumberFormat="1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47" xfId="0" applyNumberFormat="1" applyFont="1" applyBorder="1" applyAlignment="1">
      <alignment horizontal="center" vertical="center" shrinkToFit="1"/>
    </xf>
    <xf numFmtId="177" fontId="5" fillId="0" borderId="55" xfId="0" applyNumberFormat="1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56" fontId="5" fillId="0" borderId="10" xfId="0" applyNumberFormat="1" applyFont="1" applyBorder="1" applyAlignment="1">
      <alignment horizontal="center" vertical="center" shrinkToFit="1"/>
    </xf>
    <xf numFmtId="177" fontId="5" fillId="0" borderId="10" xfId="0" applyNumberFormat="1" applyFont="1" applyBorder="1" applyAlignment="1">
      <alignment horizontal="center" vertical="center" shrinkToFit="1"/>
    </xf>
    <xf numFmtId="56" fontId="10" fillId="0" borderId="1" xfId="0" applyNumberFormat="1" applyFont="1" applyBorder="1" applyAlignment="1">
      <alignment horizontal="center" vertical="center" shrinkToFit="1"/>
    </xf>
    <xf numFmtId="0" fontId="47" fillId="9" borderId="2" xfId="0" applyFont="1" applyFill="1" applyBorder="1" applyAlignment="1">
      <alignment horizontal="left" vertical="center" wrapText="1"/>
    </xf>
    <xf numFmtId="0" fontId="48" fillId="11" borderId="50" xfId="0" applyFont="1" applyFill="1" applyBorder="1" applyAlignment="1">
      <alignment horizontal="center" vertical="center" wrapText="1" shrinkToFit="1"/>
    </xf>
    <xf numFmtId="0" fontId="23" fillId="10" borderId="2" xfId="0" applyFont="1" applyFill="1" applyBorder="1" applyAlignment="1">
      <alignment vertical="center" wrapText="1"/>
    </xf>
    <xf numFmtId="0" fontId="55" fillId="10" borderId="13" xfId="0" applyFont="1" applyFill="1" applyBorder="1" applyAlignment="1">
      <alignment horizontal="center" vertical="center" wrapText="1" shrinkToFit="1"/>
    </xf>
    <xf numFmtId="0" fontId="57" fillId="0" borderId="0" xfId="0" applyFont="1">
      <alignment vertical="center"/>
    </xf>
    <xf numFmtId="0" fontId="0" fillId="12" borderId="0" xfId="0" applyFill="1">
      <alignment vertical="center"/>
    </xf>
    <xf numFmtId="0" fontId="58" fillId="0" borderId="0" xfId="0" applyFont="1">
      <alignment vertical="center"/>
    </xf>
    <xf numFmtId="177" fontId="60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 indent="1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left" vertical="center" shrinkToFit="1"/>
    </xf>
    <xf numFmtId="0" fontId="60" fillId="0" borderId="0" xfId="0" applyFont="1" applyAlignment="1">
      <alignment horizontal="center" vertical="center" shrinkToFit="1"/>
    </xf>
    <xf numFmtId="38" fontId="60" fillId="0" borderId="0" xfId="1" applyFont="1" applyBorder="1" applyAlignment="1">
      <alignment horizontal="center" vertical="center"/>
    </xf>
    <xf numFmtId="0" fontId="62" fillId="8" borderId="0" xfId="0" applyFont="1" applyFill="1" applyAlignment="1">
      <alignment vertical="center" shrinkToFit="1"/>
    </xf>
    <xf numFmtId="0" fontId="9" fillId="7" borderId="59" xfId="0" applyFont="1" applyFill="1" applyBorder="1" applyAlignment="1">
      <alignment horizontal="center" vertical="center"/>
    </xf>
    <xf numFmtId="177" fontId="35" fillId="0" borderId="0" xfId="0" applyNumberFormat="1" applyFont="1" applyAlignment="1">
      <alignment horizontal="center" vertical="center"/>
    </xf>
    <xf numFmtId="177" fontId="6" fillId="0" borderId="6" xfId="0" applyNumberFormat="1" applyFont="1" applyBorder="1">
      <alignment vertical="center"/>
    </xf>
    <xf numFmtId="0" fontId="65" fillId="8" borderId="0" xfId="0" applyFont="1" applyFill="1" applyAlignment="1">
      <alignment vertical="center" shrinkToFit="1"/>
    </xf>
    <xf numFmtId="0" fontId="63" fillId="8" borderId="0" xfId="0" applyFont="1" applyFill="1" applyAlignment="1">
      <alignment vertical="center" shrinkToFit="1"/>
    </xf>
    <xf numFmtId="0" fontId="25" fillId="0" borderId="0" xfId="0" applyFont="1" applyAlignment="1">
      <alignment horizontal="left"/>
    </xf>
    <xf numFmtId="0" fontId="69" fillId="0" borderId="6" xfId="0" applyFont="1" applyBorder="1" applyAlignment="1">
      <alignment horizontal="left" vertical="center"/>
    </xf>
    <xf numFmtId="177" fontId="35" fillId="7" borderId="0" xfId="0" applyNumberFormat="1" applyFont="1" applyFill="1" applyAlignment="1">
      <alignment horizontal="center" vertical="center"/>
    </xf>
    <xf numFmtId="0" fontId="15" fillId="7" borderId="0" xfId="0" applyFont="1" applyFill="1">
      <alignment vertical="center"/>
    </xf>
    <xf numFmtId="0" fontId="35" fillId="7" borderId="0" xfId="0" applyFont="1" applyFill="1">
      <alignment vertical="center"/>
    </xf>
    <xf numFmtId="177" fontId="35" fillId="0" borderId="0" xfId="0" applyNumberFormat="1" applyFont="1">
      <alignment vertical="center"/>
    </xf>
    <xf numFmtId="0" fontId="35" fillId="0" borderId="0" xfId="0" applyFont="1">
      <alignment vertical="center"/>
    </xf>
    <xf numFmtId="177" fontId="35" fillId="0" borderId="6" xfId="0" applyNumberFormat="1" applyFont="1" applyBorder="1">
      <alignment vertical="center"/>
    </xf>
    <xf numFmtId="0" fontId="35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 shrinkToFit="1"/>
    </xf>
    <xf numFmtId="0" fontId="68" fillId="0" borderId="0" xfId="0" applyFont="1" applyAlignment="1">
      <alignment horizontal="center" vertical="center" shrinkToFit="1"/>
    </xf>
    <xf numFmtId="38" fontId="35" fillId="0" borderId="0" xfId="1" applyFont="1" applyFill="1" applyBorder="1" applyAlignment="1" applyProtection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0" fillId="7" borderId="2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left" vertical="center" indent="1"/>
    </xf>
    <xf numFmtId="0" fontId="18" fillId="6" borderId="20" xfId="0" applyFont="1" applyFill="1" applyBorder="1" applyAlignment="1">
      <alignment horizontal="left" vertical="center" indent="1"/>
    </xf>
    <xf numFmtId="0" fontId="18" fillId="6" borderId="21" xfId="0" applyFont="1" applyFill="1" applyBorder="1" applyAlignment="1">
      <alignment horizontal="left" vertical="center" indent="1"/>
    </xf>
    <xf numFmtId="0" fontId="18" fillId="6" borderId="22" xfId="0" applyFont="1" applyFill="1" applyBorder="1" applyAlignment="1">
      <alignment horizontal="left" vertical="center" indent="1"/>
    </xf>
    <xf numFmtId="0" fontId="18" fillId="6" borderId="23" xfId="0" applyFont="1" applyFill="1" applyBorder="1" applyAlignment="1">
      <alignment horizontal="left" vertical="center" indent="1"/>
    </xf>
    <xf numFmtId="0" fontId="18" fillId="6" borderId="24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50" fillId="9" borderId="2" xfId="0" applyFont="1" applyFill="1" applyBorder="1" applyAlignment="1">
      <alignment horizontal="center" vertical="center" wrapText="1"/>
    </xf>
    <xf numFmtId="0" fontId="50" fillId="9" borderId="4" xfId="0" applyFont="1" applyFill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left" vertical="center" indent="1"/>
    </xf>
    <xf numFmtId="49" fontId="22" fillId="0" borderId="4" xfId="0" applyNumberFormat="1" applyFont="1" applyBorder="1" applyAlignment="1">
      <alignment horizontal="left" vertical="center" indent="1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45" fillId="9" borderId="2" xfId="0" applyFont="1" applyFill="1" applyBorder="1" applyAlignment="1">
      <alignment horizontal="left" vertical="center" wrapText="1" indent="1"/>
    </xf>
    <xf numFmtId="0" fontId="45" fillId="9" borderId="3" xfId="0" applyFont="1" applyFill="1" applyBorder="1" applyAlignment="1">
      <alignment horizontal="left" vertical="center" indent="1"/>
    </xf>
    <xf numFmtId="0" fontId="45" fillId="9" borderId="4" xfId="0" applyFont="1" applyFill="1" applyBorder="1" applyAlignment="1">
      <alignment horizontal="left" vertical="center" indent="1"/>
    </xf>
    <xf numFmtId="0" fontId="5" fillId="7" borderId="50" xfId="0" applyFont="1" applyFill="1" applyBorder="1" applyAlignment="1">
      <alignment horizontal="center" vertical="center" wrapText="1" shrinkToFit="1"/>
    </xf>
    <xf numFmtId="0" fontId="5" fillId="7" borderId="58" xfId="0" applyFont="1" applyFill="1" applyBorder="1" applyAlignment="1">
      <alignment horizontal="center" vertical="center" wrapText="1" shrinkToFit="1"/>
    </xf>
    <xf numFmtId="0" fontId="5" fillId="10" borderId="52" xfId="0" applyFont="1" applyFill="1" applyBorder="1" applyAlignment="1">
      <alignment horizontal="center" vertical="center" shrinkToFit="1"/>
    </xf>
    <xf numFmtId="0" fontId="5" fillId="10" borderId="53" xfId="0" applyFont="1" applyFill="1" applyBorder="1" applyAlignment="1">
      <alignment horizontal="center" vertical="center" shrinkToFit="1"/>
    </xf>
    <xf numFmtId="0" fontId="5" fillId="10" borderId="54" xfId="0" applyFont="1" applyFill="1" applyBorder="1" applyAlignment="1">
      <alignment horizontal="center" vertical="center" shrinkToFit="1"/>
    </xf>
    <xf numFmtId="0" fontId="6" fillId="7" borderId="19" xfId="0" applyFont="1" applyFill="1" applyBorder="1" applyAlignment="1">
      <alignment horizontal="center" vertical="center" shrinkToFit="1"/>
    </xf>
    <xf numFmtId="0" fontId="6" fillId="7" borderId="20" xfId="0" applyFont="1" applyFill="1" applyBorder="1" applyAlignment="1">
      <alignment horizontal="center" vertical="center" shrinkToFit="1"/>
    </xf>
    <xf numFmtId="0" fontId="6" fillId="7" borderId="22" xfId="0" applyFont="1" applyFill="1" applyBorder="1" applyAlignment="1">
      <alignment horizontal="center" vertical="center" shrinkToFit="1"/>
    </xf>
    <xf numFmtId="0" fontId="6" fillId="7" borderId="23" xfId="0" applyFont="1" applyFill="1" applyBorder="1" applyAlignment="1">
      <alignment horizontal="center" vertical="center" shrinkToFit="1"/>
    </xf>
    <xf numFmtId="0" fontId="27" fillId="0" borderId="29" xfId="0" applyFont="1" applyBorder="1" applyAlignment="1">
      <alignment horizontal="left" vertical="center" shrinkToFit="1"/>
    </xf>
    <xf numFmtId="0" fontId="27" fillId="0" borderId="30" xfId="0" applyFont="1" applyBorder="1" applyAlignment="1">
      <alignment horizontal="left" vertical="center" shrinkToFit="1"/>
    </xf>
    <xf numFmtId="0" fontId="27" fillId="0" borderId="31" xfId="0" applyFont="1" applyBorder="1" applyAlignment="1">
      <alignment horizontal="left" vertical="center" shrinkToFit="1"/>
    </xf>
    <xf numFmtId="0" fontId="29" fillId="0" borderId="32" xfId="0" applyFont="1" applyBorder="1" applyAlignment="1">
      <alignment horizontal="left" vertical="center" indent="1" shrinkToFit="1"/>
    </xf>
    <xf numFmtId="0" fontId="29" fillId="0" borderId="33" xfId="0" applyFont="1" applyBorder="1" applyAlignment="1">
      <alignment horizontal="left" vertical="center" indent="1" shrinkToFit="1"/>
    </xf>
    <xf numFmtId="0" fontId="29" fillId="0" borderId="34" xfId="0" applyFont="1" applyBorder="1" applyAlignment="1">
      <alignment horizontal="left" vertical="center" indent="1" shrinkToFi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10" borderId="2" xfId="0" applyFont="1" applyFill="1" applyBorder="1" applyAlignment="1">
      <alignment horizontal="center" vertical="center" shrinkToFit="1"/>
    </xf>
    <xf numFmtId="0" fontId="6" fillId="10" borderId="4" xfId="0" applyFont="1" applyFill="1" applyBorder="1" applyAlignment="1">
      <alignment horizontal="center" vertical="center" shrinkToFit="1"/>
    </xf>
    <xf numFmtId="179" fontId="6" fillId="0" borderId="3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38" fontId="6" fillId="0" borderId="3" xfId="1" applyFont="1" applyBorder="1" applyAlignment="1">
      <alignment vertical="center" shrinkToFit="1"/>
    </xf>
    <xf numFmtId="38" fontId="6" fillId="0" borderId="4" xfId="1" applyFont="1" applyBorder="1" applyAlignment="1">
      <alignment vertical="center" shrinkToFit="1"/>
    </xf>
    <xf numFmtId="0" fontId="5" fillId="10" borderId="19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35" fillId="6" borderId="26" xfId="0" applyFont="1" applyFill="1" applyBorder="1" applyAlignment="1">
      <alignment horizontal="left" vertical="center" indent="1"/>
    </xf>
    <xf numFmtId="0" fontId="35" fillId="6" borderId="27" xfId="0" applyFont="1" applyFill="1" applyBorder="1" applyAlignment="1">
      <alignment horizontal="left" vertical="center" indent="1"/>
    </xf>
    <xf numFmtId="0" fontId="35" fillId="6" borderId="28" xfId="0" applyFont="1" applyFill="1" applyBorder="1" applyAlignment="1">
      <alignment horizontal="left" vertical="center" indent="1"/>
    </xf>
    <xf numFmtId="0" fontId="35" fillId="0" borderId="22" xfId="0" applyFont="1" applyBorder="1" applyAlignment="1">
      <alignment horizontal="left" vertical="center" indent="1"/>
    </xf>
    <xf numFmtId="0" fontId="35" fillId="0" borderId="23" xfId="0" applyFont="1" applyBorder="1" applyAlignment="1">
      <alignment horizontal="left" vertical="center" indent="1"/>
    </xf>
    <xf numFmtId="0" fontId="35" fillId="0" borderId="24" xfId="0" applyFont="1" applyBorder="1" applyAlignment="1">
      <alignment horizontal="left" vertical="center" indent="1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 shrinkToFit="1"/>
    </xf>
    <xf numFmtId="0" fontId="36" fillId="10" borderId="4" xfId="0" applyFont="1" applyFill="1" applyBorder="1" applyAlignment="1">
      <alignment horizontal="center" vertical="center" shrinkToFi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37" fillId="6" borderId="19" xfId="0" applyFont="1" applyFill="1" applyBorder="1" applyAlignment="1">
      <alignment horizontal="left" vertical="center" indent="1"/>
    </xf>
    <xf numFmtId="0" fontId="37" fillId="6" borderId="20" xfId="0" applyFont="1" applyFill="1" applyBorder="1" applyAlignment="1">
      <alignment horizontal="left" vertical="center" indent="1"/>
    </xf>
    <xf numFmtId="0" fontId="37" fillId="6" borderId="21" xfId="0" applyFont="1" applyFill="1" applyBorder="1" applyAlignment="1">
      <alignment horizontal="left" vertical="center" indent="1"/>
    </xf>
    <xf numFmtId="0" fontId="37" fillId="6" borderId="22" xfId="0" applyFont="1" applyFill="1" applyBorder="1" applyAlignment="1">
      <alignment horizontal="left" vertical="center" indent="1"/>
    </xf>
    <xf numFmtId="0" fontId="37" fillId="6" borderId="23" xfId="0" applyFont="1" applyFill="1" applyBorder="1" applyAlignment="1">
      <alignment horizontal="left" vertical="center" indent="1"/>
    </xf>
    <xf numFmtId="0" fontId="37" fillId="6" borderId="24" xfId="0" applyFont="1" applyFill="1" applyBorder="1" applyAlignment="1">
      <alignment horizontal="left" vertical="center" indent="1"/>
    </xf>
    <xf numFmtId="0" fontId="9" fillId="10" borderId="2" xfId="0" applyFont="1" applyFill="1" applyBorder="1" applyAlignment="1">
      <alignment horizontal="center" vertical="center" shrinkToFit="1"/>
    </xf>
    <xf numFmtId="0" fontId="9" fillId="10" borderId="4" xfId="0" applyFont="1" applyFill="1" applyBorder="1" applyAlignment="1">
      <alignment horizontal="center" vertical="center" shrinkToFit="1"/>
    </xf>
    <xf numFmtId="0" fontId="35" fillId="6" borderId="2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68" fillId="0" borderId="43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68" fillId="0" borderId="45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indent="1"/>
    </xf>
    <xf numFmtId="0" fontId="35" fillId="0" borderId="3" xfId="0" applyFont="1" applyBorder="1" applyAlignment="1">
      <alignment horizontal="left" vertical="center" indent="1"/>
    </xf>
    <xf numFmtId="0" fontId="35" fillId="0" borderId="4" xfId="0" applyFont="1" applyBorder="1" applyAlignment="1">
      <alignment horizontal="left" vertical="center" indent="1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left" vertical="center" indent="1"/>
    </xf>
    <xf numFmtId="49" fontId="39" fillId="0" borderId="4" xfId="0" applyNumberFormat="1" applyFont="1" applyBorder="1" applyAlignment="1">
      <alignment horizontal="left" vertical="center" indent="1"/>
    </xf>
    <xf numFmtId="0" fontId="39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0" fillId="10" borderId="39" xfId="0" applyFont="1" applyFill="1" applyBorder="1" applyAlignment="1">
      <alignment horizontal="center" vertical="center" shrinkToFit="1"/>
    </xf>
    <xf numFmtId="0" fontId="10" fillId="10" borderId="12" xfId="0" applyFont="1" applyFill="1" applyBorder="1" applyAlignment="1">
      <alignment horizontal="center" vertical="center" shrinkToFit="1"/>
    </xf>
    <xf numFmtId="0" fontId="10" fillId="10" borderId="11" xfId="0" applyFont="1" applyFill="1" applyBorder="1" applyAlignment="1">
      <alignment horizontal="center" vertical="center" shrinkToFit="1"/>
    </xf>
    <xf numFmtId="0" fontId="6" fillId="10" borderId="19" xfId="0" applyFont="1" applyFill="1" applyBorder="1" applyAlignment="1">
      <alignment horizontal="center" vertical="center" shrinkToFit="1"/>
    </xf>
    <xf numFmtId="0" fontId="6" fillId="10" borderId="20" xfId="0" applyFont="1" applyFill="1" applyBorder="1" applyAlignment="1">
      <alignment horizontal="center" vertical="center" shrinkToFit="1"/>
    </xf>
    <xf numFmtId="0" fontId="6" fillId="10" borderId="22" xfId="0" applyFont="1" applyFill="1" applyBorder="1" applyAlignment="1">
      <alignment horizontal="center" vertical="center" shrinkToFit="1"/>
    </xf>
    <xf numFmtId="0" fontId="6" fillId="10" borderId="23" xfId="0" applyFont="1" applyFill="1" applyBorder="1" applyAlignment="1">
      <alignment horizontal="center" vertical="center" shrinkToFit="1"/>
    </xf>
    <xf numFmtId="0" fontId="27" fillId="10" borderId="29" xfId="0" applyFont="1" applyFill="1" applyBorder="1" applyAlignment="1">
      <alignment horizontal="left" vertical="center" shrinkToFit="1"/>
    </xf>
    <xf numFmtId="0" fontId="27" fillId="10" borderId="30" xfId="0" applyFont="1" applyFill="1" applyBorder="1" applyAlignment="1">
      <alignment horizontal="left" vertical="center" shrinkToFit="1"/>
    </xf>
    <xf numFmtId="0" fontId="27" fillId="10" borderId="31" xfId="0" applyFont="1" applyFill="1" applyBorder="1" applyAlignment="1">
      <alignment horizontal="left" vertical="center" shrinkToFit="1"/>
    </xf>
    <xf numFmtId="0" fontId="6" fillId="10" borderId="3" xfId="0" applyFont="1" applyFill="1" applyBorder="1" applyAlignment="1">
      <alignment horizontal="center" vertical="center"/>
    </xf>
    <xf numFmtId="0" fontId="35" fillId="10" borderId="2" xfId="0" applyFont="1" applyFill="1" applyBorder="1" applyAlignment="1">
      <alignment horizontal="left" vertical="center" indent="1"/>
    </xf>
    <xf numFmtId="0" fontId="35" fillId="10" borderId="3" xfId="0" applyFont="1" applyFill="1" applyBorder="1" applyAlignment="1">
      <alignment horizontal="left" vertical="center" indent="1"/>
    </xf>
    <xf numFmtId="0" fontId="35" fillId="10" borderId="4" xfId="0" applyFont="1" applyFill="1" applyBorder="1" applyAlignment="1">
      <alignment horizontal="left" vertical="center" indent="1"/>
    </xf>
    <xf numFmtId="179" fontId="35" fillId="0" borderId="3" xfId="1" applyNumberFormat="1" applyFont="1" applyBorder="1" applyAlignment="1">
      <alignment horizontal="center" vertical="center"/>
    </xf>
    <xf numFmtId="0" fontId="10" fillId="10" borderId="38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strike val="0"/>
        <color rgb="FFC00000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b/>
        <i val="0"/>
        <color rgb="FFC00000"/>
      </font>
    </dxf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2CC"/>
      <color rgb="FFF1E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reg26.smp.ne.jp/regist/is?SMPFORM=mat-pfnck-040bfdb22944858342a70d59829bc403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reg26.smp.ne.jp/regist/is?SMPFORM=mat-pfnck-040bfdb22944858342a70d59829bc40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789710</xdr:colOff>
      <xdr:row>45</xdr:row>
      <xdr:rowOff>223754</xdr:rowOff>
    </xdr:from>
    <xdr:to>
      <xdr:col>26</xdr:col>
      <xdr:colOff>523010</xdr:colOff>
      <xdr:row>56</xdr:row>
      <xdr:rowOff>152954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3" r="5503"/>
        <a:stretch/>
      </xdr:blipFill>
      <xdr:spPr>
        <a:xfrm>
          <a:off x="10196946" y="11127281"/>
          <a:ext cx="4000500" cy="252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38426</xdr:colOff>
      <xdr:row>0</xdr:row>
      <xdr:rowOff>0</xdr:rowOff>
    </xdr:from>
    <xdr:to>
      <xdr:col>24</xdr:col>
      <xdr:colOff>143436</xdr:colOff>
      <xdr:row>4</xdr:row>
      <xdr:rowOff>128643</xdr:rowOff>
    </xdr:to>
    <xdr:sp macro="" textlink="">
      <xdr:nvSpPr>
        <xdr:cNvPr id="2" name="吹き出し: 角を丸めた四角形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22967" y="0"/>
          <a:ext cx="2050351" cy="1069937"/>
        </a:xfrm>
        <a:prstGeom prst="wedgeRoundRectCallout">
          <a:avLst>
            <a:gd name="adj1" fmla="val -47849"/>
            <a:gd name="adj2" fmla="val 28813"/>
            <a:gd name="adj3" fmla="val 16667"/>
          </a:avLst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50" b="1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◆申込内容の変更・キャンセル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</a:t>
          </a:r>
          <a:endParaRPr kumimoji="1" lang="en-US" altLang="ja-JP" sz="105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「申込書（記入例）」シートを</a:t>
          </a:r>
          <a:endParaRPr kumimoji="1" lang="en-US" altLang="ja-JP" sz="105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参考にご入力ください。</a:t>
          </a:r>
          <a:endParaRPr kumimoji="1" lang="en-US" altLang="ja-JP" sz="105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 b="1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050" b="1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赤字で目立たせてください！</a:t>
          </a:r>
        </a:p>
      </xdr:txBody>
    </xdr:sp>
    <xdr:clientData/>
  </xdr:twoCellAnchor>
  <xdr:twoCellAnchor>
    <xdr:from>
      <xdr:col>15</xdr:col>
      <xdr:colOff>772584</xdr:colOff>
      <xdr:row>30</xdr:row>
      <xdr:rowOff>125567</xdr:rowOff>
    </xdr:from>
    <xdr:to>
      <xdr:col>26</xdr:col>
      <xdr:colOff>602657</xdr:colOff>
      <xdr:row>57</xdr:row>
      <xdr:rowOff>110837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79820" y="7496185"/>
          <a:ext cx="4097273" cy="6344507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16</xdr:col>
      <xdr:colOff>46638</xdr:colOff>
      <xdr:row>33</xdr:row>
      <xdr:rowOff>156627</xdr:rowOff>
    </xdr:from>
    <xdr:to>
      <xdr:col>26</xdr:col>
      <xdr:colOff>407954</xdr:colOff>
      <xdr:row>54</xdr:row>
      <xdr:rowOff>148246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389667" y="8348127"/>
          <a:ext cx="3790316" cy="4933413"/>
          <a:chOff x="7629651" y="802214"/>
          <a:chExt cx="3579494" cy="4236171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7629651" y="802214"/>
            <a:ext cx="3579494" cy="3063897"/>
            <a:chOff x="7629651" y="802214"/>
            <a:chExt cx="3579494" cy="3063897"/>
          </a:xfrm>
        </xdr:grpSpPr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7629651" y="802214"/>
              <a:ext cx="3579494" cy="3062898"/>
              <a:chOff x="-41575" y="279757"/>
              <a:chExt cx="4902607" cy="4205948"/>
            </a:xfrm>
          </xdr:grpSpPr>
          <xdr:pic>
            <xdr:nvPicPr>
              <xdr:cNvPr id="10" name="図 9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r="3432"/>
              <a:stretch/>
            </xdr:blipFill>
            <xdr:spPr>
              <a:xfrm>
                <a:off x="-41575" y="279757"/>
                <a:ext cx="4902607" cy="3190762"/>
              </a:xfrm>
              <a:prstGeom prst="rect">
                <a:avLst/>
              </a:prstGeom>
            </xdr:spPr>
          </xdr:pic>
          <xdr:sp macro="" textlink="">
            <xdr:nvSpPr>
              <xdr:cNvPr id="11" name="正方形/長方形 10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/>
            </xdr:nvSpPr>
            <xdr:spPr>
              <a:xfrm>
                <a:off x="884503" y="889057"/>
                <a:ext cx="1446801" cy="240126"/>
              </a:xfrm>
              <a:prstGeom prst="rect">
                <a:avLst/>
              </a:prstGeom>
              <a:noFill/>
              <a:ln w="38100" cap="flat" cmpd="sng" algn="ctr">
                <a:solidFill>
                  <a:srgbClr val="C00000"/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62" name="正方形/長方形 61">
                <a:extLst>
                  <a:ext uri="{FF2B5EF4-FFF2-40B4-BE49-F238E27FC236}">
                    <a16:creationId xmlns:a16="http://schemas.microsoft.com/office/drawing/2014/main" id="{00000000-0008-0000-0000-00003E000000}"/>
                  </a:ext>
                </a:extLst>
              </xdr:cNvPr>
              <xdr:cNvSpPr/>
            </xdr:nvSpPr>
            <xdr:spPr>
              <a:xfrm>
                <a:off x="854452" y="4245579"/>
                <a:ext cx="1446801" cy="240126"/>
              </a:xfrm>
              <a:prstGeom prst="rect">
                <a:avLst/>
              </a:prstGeom>
              <a:noFill/>
              <a:ln w="38100" cap="flat" cmpd="sng" algn="ctr">
                <a:solidFill>
                  <a:srgbClr val="C00000"/>
                </a:solidFill>
                <a:prstDash val="solid"/>
                <a:miter lim="800000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</xdr:grp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9433829" y="1238282"/>
              <a:ext cx="447590" cy="190027"/>
            </a:xfrm>
            <a:prstGeom prst="rect">
              <a:avLst/>
            </a:prstGeom>
            <a:noFill/>
            <a:ln w="38100" cap="flat" cmpd="sng" algn="ctr">
              <a:solidFill>
                <a:srgbClr val="C00000"/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8521714" y="2480091"/>
              <a:ext cx="1400822" cy="182829"/>
            </a:xfrm>
            <a:prstGeom prst="rect">
              <a:avLst/>
            </a:prstGeom>
            <a:noFill/>
            <a:ln w="38100" cap="flat" cmpd="sng" algn="ctr">
              <a:solidFill>
                <a:srgbClr val="C00000"/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64" name="正方形/長方形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>
            <a:xfrm>
              <a:off x="9419201" y="3676084"/>
              <a:ext cx="447590" cy="190027"/>
            </a:xfrm>
            <a:prstGeom prst="rect">
              <a:avLst/>
            </a:prstGeom>
            <a:noFill/>
            <a:ln w="38100" cap="flat" cmpd="sng" algn="ctr">
              <a:solidFill>
                <a:srgbClr val="C00000"/>
              </a:solidFill>
              <a:prstDash val="solid"/>
              <a:miter lim="800000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9899227" y="2390861"/>
            <a:ext cx="350244" cy="2786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indent="0"/>
            <a:r>
              <a:rPr kumimoji="1" lang="ja-JP" altLang="en-US" sz="1400" b="1">
                <a:solidFill>
                  <a:srgbClr val="C00000"/>
                </a:solidFill>
                <a:latin typeface="HG創英ﾌﾟﾚｾﾞﾝｽEB" panose="02020809000000000000" pitchFamily="17" charset="-128"/>
                <a:ea typeface="HG創英ﾌﾟﾚｾﾞﾝｽEB" panose="02020809000000000000" pitchFamily="17" charset="-128"/>
                <a:cs typeface="+mn-cs"/>
              </a:rPr>
              <a:t>①</a:t>
            </a:r>
          </a:p>
        </xdr:txBody>
      </xdr: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9840717" y="4789554"/>
            <a:ext cx="355195" cy="2488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indent="0"/>
            <a:r>
              <a:rPr kumimoji="1" lang="ja-JP" altLang="en-US" sz="1400" b="1">
                <a:solidFill>
                  <a:srgbClr val="C00000"/>
                </a:solidFill>
                <a:latin typeface="HG創英ﾌﾟﾚｾﾞﾝｽEB" panose="02020809000000000000" pitchFamily="17" charset="-128"/>
                <a:ea typeface="HG創英ﾌﾟﾚｾﾞﾝｽEB" panose="02020809000000000000" pitchFamily="17" charset="-128"/>
                <a:cs typeface="+mn-cs"/>
              </a:rPr>
              <a:t>①</a:t>
            </a:r>
          </a:p>
        </xdr:txBody>
      </xdr:sp>
    </xdr:grpSp>
    <xdr:clientData/>
  </xdr:twoCellAnchor>
  <xdr:twoCellAnchor>
    <xdr:from>
      <xdr:col>23</xdr:col>
      <xdr:colOff>195118</xdr:colOff>
      <xdr:row>35</xdr:row>
      <xdr:rowOff>146846</xdr:rowOff>
    </xdr:from>
    <xdr:to>
      <xdr:col>24</xdr:col>
      <xdr:colOff>270271</xdr:colOff>
      <xdr:row>37</xdr:row>
      <xdr:rowOff>12577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2650354" y="8695101"/>
          <a:ext cx="352244" cy="3367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/>
          <a:r>
            <a:rPr kumimoji="1" lang="ja-JP" altLang="en-US" sz="1400" b="1">
              <a:solidFill>
                <a:srgbClr val="C00000"/>
              </a:solidFill>
              <a:latin typeface="HG創英ﾌﾟﾚｾﾞﾝｽEB" panose="02020809000000000000" pitchFamily="17" charset="-128"/>
              <a:ea typeface="HG創英ﾌﾟﾚｾﾞﾝｽEB" panose="02020809000000000000" pitchFamily="17" charset="-128"/>
              <a:cs typeface="+mn-cs"/>
            </a:rPr>
            <a:t>③</a:t>
          </a:r>
        </a:p>
      </xdr:txBody>
    </xdr:sp>
    <xdr:clientData/>
  </xdr:twoCellAnchor>
  <xdr:twoCellAnchor>
    <xdr:from>
      <xdr:col>15</xdr:col>
      <xdr:colOff>782309</xdr:colOff>
      <xdr:row>30</xdr:row>
      <xdr:rowOff>125683</xdr:rowOff>
    </xdr:from>
    <xdr:to>
      <xdr:col>26</xdr:col>
      <xdr:colOff>594084</xdr:colOff>
      <xdr:row>33</xdr:row>
      <xdr:rowOff>170329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186285" y="7566389"/>
          <a:ext cx="4078975" cy="743893"/>
        </a:xfrm>
        <a:prstGeom prst="rect">
          <a:avLst/>
        </a:prstGeom>
        <a:solidFill>
          <a:srgbClr val="FFF2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36000" bIns="36000" rtlCol="0" anchor="t">
          <a:noAutofit/>
        </a:bodyPr>
        <a:lstStyle/>
        <a:p>
          <a:pPr algn="ctr"/>
          <a:r>
            <a:rPr kumimoji="1" lang="ja-JP" altLang="en-US" sz="1100" b="1">
              <a:latin typeface="Berlin Sans FB" panose="020E0602020502020306" pitchFamily="34" charset="0"/>
              <a:ea typeface="UD デジタル 教科書体 NP-R" panose="02020400000000000000" pitchFamily="18" charset="-128"/>
            </a:rPr>
            <a:t>「協会けんぽ補助コース」の受診は</a:t>
          </a:r>
          <a:endParaRPr kumimoji="1" lang="en-US" altLang="ja-JP" sz="1100" b="1">
            <a:latin typeface="Berlin Sans FB" panose="020E0602020502020306" pitchFamily="34" charset="0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en-US" sz="1100" b="1">
              <a:latin typeface="Berlin Sans FB" panose="020E0602020502020306" pitchFamily="34" charset="0"/>
              <a:ea typeface="UD デジタル 教科書体 NP-R" panose="02020400000000000000" pitchFamily="18" charset="-128"/>
            </a:rPr>
            <a:t>「番号・記号」を必ずご記入ください</a:t>
          </a:r>
          <a:endParaRPr kumimoji="1" lang="en-US" altLang="ja-JP" sz="1100" b="1">
            <a:latin typeface="Berlin Sans FB" panose="020E0602020502020306" pitchFamily="34" charset="0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en-US" sz="1100" b="1">
              <a:latin typeface="Berlin Sans FB" panose="020E0602020502020306" pitchFamily="34" charset="0"/>
              <a:ea typeface="UD デジタル 教科書体 NP-R" panose="02020400000000000000" pitchFamily="18" charset="-128"/>
            </a:rPr>
            <a:t>（マイナポータルでもご確認いただけます）</a:t>
          </a:r>
        </a:p>
      </xdr:txBody>
    </xdr:sp>
    <xdr:clientData/>
  </xdr:twoCellAnchor>
  <xdr:twoCellAnchor>
    <xdr:from>
      <xdr:col>16</xdr:col>
      <xdr:colOff>416659</xdr:colOff>
      <xdr:row>35</xdr:row>
      <xdr:rowOff>139178</xdr:rowOff>
    </xdr:from>
    <xdr:to>
      <xdr:col>17</xdr:col>
      <xdr:colOff>254874</xdr:colOff>
      <xdr:row>37</xdr:row>
      <xdr:rowOff>19399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696732" y="8687433"/>
          <a:ext cx="350833" cy="351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C00000"/>
              </a:solidFill>
              <a:latin typeface="HG創英ﾌﾟﾚｾﾞﾝｽEB" panose="02020809000000000000" pitchFamily="17" charset="-128"/>
              <a:ea typeface="HG創英ﾌﾟﾚｾﾞﾝｽEB" panose="02020809000000000000" pitchFamily="17" charset="-128"/>
            </a:rPr>
            <a:t>②</a:t>
          </a:r>
        </a:p>
      </xdr:txBody>
    </xdr:sp>
    <xdr:clientData/>
  </xdr:twoCellAnchor>
  <xdr:twoCellAnchor>
    <xdr:from>
      <xdr:col>16</xdr:col>
      <xdr:colOff>213848</xdr:colOff>
      <xdr:row>4</xdr:row>
      <xdr:rowOff>157460</xdr:rowOff>
    </xdr:from>
    <xdr:to>
      <xdr:col>27</xdr:col>
      <xdr:colOff>288399</xdr:colOff>
      <xdr:row>29</xdr:row>
      <xdr:rowOff>98611</xdr:rowOff>
    </xdr:to>
    <xdr:sp macro="" textlink="">
      <xdr:nvSpPr>
        <xdr:cNvPr id="16" name="四角形: 角を丸くする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487401" y="1098754"/>
          <a:ext cx="4135563" cy="6207481"/>
        </a:xfrm>
        <a:prstGeom prst="roundRect">
          <a:avLst>
            <a:gd name="adj" fmla="val 9109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＜申込手順</a:t>
          </a:r>
          <a:r>
            <a:rPr kumimoji="1" lang="ja-JP" altLang="en-US" sz="1400" b="1" baseline="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＞</a:t>
          </a:r>
          <a:r>
            <a:rPr kumimoji="1" lang="ja-JP" altLang="en-US" sz="1100" b="1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</a:t>
          </a:r>
          <a:r>
            <a:rPr kumimoji="1" lang="en-US" altLang="ja-JP" sz="1100" b="0" baseline="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申込書のコピー</a:t>
          </a:r>
          <a:r>
            <a:rPr kumimoji="1" lang="ja-JP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はしないでください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➊</a:t>
          </a:r>
          <a:r>
            <a:rPr kumimoji="1" lang="ja-JP" altLang="en-US" sz="1100" b="1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必要事項を入力</a:t>
          </a:r>
          <a:endParaRPr kumimoji="1" lang="en-US" altLang="ja-JP" sz="1100" b="1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2200"/>
            </a:lnSpc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➋</a:t>
          </a:r>
          <a:r>
            <a:rPr kumimoji="1" lang="ja-JP" altLang="en-US" sz="1100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（任意の）</a:t>
          </a:r>
          <a:r>
            <a:rPr kumimoji="1" lang="ja-JP" altLang="en-US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名前を付けて保存</a:t>
          </a:r>
          <a:endParaRPr kumimoji="1" lang="en-US" altLang="ja-JP" sz="1100" b="1" u="none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2200"/>
            </a:lnSpc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➌</a:t>
          </a:r>
          <a:r>
            <a:rPr kumimoji="1" lang="ja-JP" altLang="en-US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下記ボタンより「利用申込フォーム」を開く</a:t>
          </a:r>
          <a:r>
            <a:rPr kumimoji="1" lang="ja-JP" altLang="en-US" sz="9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endParaRPr kumimoji="1" lang="en-US" altLang="ja-JP" sz="900" b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　　　　　　　　　　　　　　　　　　　　　　　　　　　　　　　　　　　　　　</a:t>
          </a:r>
          <a:endParaRPr kumimoji="1" lang="en-US" altLang="ja-JP" sz="900" b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9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                         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( </a:t>
          </a:r>
          <a:r>
            <a:rPr kumimoji="1" lang="ja-JP" altLang="ja-JP" sz="900" b="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外部サイトへアクセスします</a:t>
          </a:r>
          <a:r>
            <a:rPr kumimoji="1" lang="en-US" altLang="ja-JP" sz="900" b="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)</a:t>
          </a:r>
          <a:endParaRPr lang="ja-JP" altLang="ja-JP" sz="900">
            <a:solidFill>
              <a:sysClr val="windowText" lastClr="000000"/>
            </a:solidFill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全画面表示にしてください</a:t>
          </a:r>
          <a:endParaRPr kumimoji="1" lang="en-US" altLang="ja-JP" sz="1100" b="1" u="none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➍</a:t>
          </a:r>
          <a:r>
            <a:rPr kumimoji="1" lang="ja-JP" altLang="en-US" sz="1100" b="1" u="none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必要事項を入力し、「次へ」をクリック</a:t>
          </a:r>
          <a:endParaRPr kumimoji="1" lang="en-US" altLang="ja-JP" sz="1100" b="1" u="none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➎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「資料アップロードはこちら＞＞」をクリック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（黄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→赤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色）</a:t>
          </a:r>
          <a:endParaRPr kumimoji="1" lang="ja-JP" altLang="en-US" sz="1100" b="1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➏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申込書（エクセルファイル）を選択 ｏｒ ドラッグ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&amp;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ドロップ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1.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グレーの箇所をクリックしてファイルを選択してアップロード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2.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ファイルを乗せてアップロード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「アップロード済ファイル：」の文字の下に　「ファイル名」が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"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小さく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"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表示されたらアップロード完了です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画面が縮小されていると表示されませんので拡大して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確認ください</a:t>
          </a:r>
          <a:endParaRPr kumimoji="1" lang="en-US" altLang="ja-JP" sz="1100" b="0">
            <a:solidFill>
              <a:srgbClr val="FF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➐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そのまま「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×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」で閉じる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➑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「アップロードを行いました」をチェック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 ❾ 「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申込内容の変更、キャンセル」の場合はチェック ）</a:t>
          </a:r>
          <a:endParaRPr kumimoji="1" lang="en-US" altLang="ja-JP" sz="1100" b="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 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❿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連絡事項があれば、備考欄に入力 ）</a:t>
          </a:r>
          <a:endParaRPr kumimoji="1" lang="en-US" altLang="ja-JP" sz="1100" b="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</a:t>
          </a:r>
          <a:r>
            <a:rPr kumimoji="1" lang="en-US" altLang="ja-JP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 b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何度かアップロードした場合、その旨を記入ください</a:t>
          </a:r>
          <a:endParaRPr kumimoji="1" lang="en-US" altLang="ja-JP" sz="1100" b="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⓫ 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「内容確認」をクリック</a:t>
          </a:r>
          <a:endParaRPr kumimoji="1" lang="en-US" altLang="ja-JP" sz="1100" b="0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u="non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⓬ 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内容を確認し、「送信」をクリック</a:t>
          </a:r>
          <a:r>
            <a:rPr kumimoji="1" lang="ja-JP" altLang="en-US" sz="1100" b="0" u="none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（大商へ通知されます）</a:t>
          </a:r>
          <a:endParaRPr kumimoji="1" lang="en-US" altLang="ja-JP" sz="1100" b="0" u="none">
            <a:solidFill>
              <a:sysClr val="windowText" lastClr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</a:p>
      </xdr:txBody>
    </xdr:sp>
    <xdr:clientData/>
  </xdr:twoCellAnchor>
  <xdr:twoCellAnchor>
    <xdr:from>
      <xdr:col>16</xdr:col>
      <xdr:colOff>450582</xdr:colOff>
      <xdr:row>10</xdr:row>
      <xdr:rowOff>34635</xdr:rowOff>
    </xdr:from>
    <xdr:to>
      <xdr:col>25</xdr:col>
      <xdr:colOff>347965</xdr:colOff>
      <xdr:row>11</xdr:row>
      <xdr:rowOff>128409</xdr:rowOff>
    </xdr:to>
    <xdr:sp macro="" textlink="">
      <xdr:nvSpPr>
        <xdr:cNvPr id="17" name="四角形: 角を丸くする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0724135" y="2490964"/>
          <a:ext cx="2631618" cy="452363"/>
        </a:xfrm>
        <a:prstGeom prst="roundRect">
          <a:avLst/>
        </a:prstGeom>
        <a:solidFill>
          <a:schemeClr val="accent6"/>
        </a:solidFill>
        <a:ln w="57150" cmpd="dbl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利用申込フォーム（アップロード先）</a:t>
          </a:r>
        </a:p>
      </xdr:txBody>
    </xdr:sp>
    <xdr:clientData/>
  </xdr:twoCellAnchor>
  <xdr:twoCellAnchor>
    <xdr:from>
      <xdr:col>27</xdr:col>
      <xdr:colOff>556392</xdr:colOff>
      <xdr:row>0</xdr:row>
      <xdr:rowOff>269105</xdr:rowOff>
    </xdr:from>
    <xdr:to>
      <xdr:col>40</xdr:col>
      <xdr:colOff>93097</xdr:colOff>
      <xdr:row>34</xdr:row>
      <xdr:rowOff>72393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15000774" y="269105"/>
          <a:ext cx="4220764" cy="8230112"/>
          <a:chOff x="14862942" y="269105"/>
          <a:chExt cx="4261105" cy="7251838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4862942" y="269105"/>
            <a:ext cx="1999001" cy="31809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「アップロード申請」ページ</a:t>
            </a:r>
          </a:p>
        </xdr:txBody>
      </xdr:sp>
      <xdr:pic>
        <xdr:nvPicPr>
          <xdr:cNvPr id="20" name="図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4874603" y="611814"/>
            <a:ext cx="4249444" cy="6909129"/>
          </a:xfrm>
          <a:prstGeom prst="rect">
            <a:avLst/>
          </a:prstGeom>
          <a:ln w="28575">
            <a:solidFill>
              <a:schemeClr val="accent6">
                <a:lumMod val="40000"/>
                <a:lumOff val="60000"/>
              </a:schemeClr>
            </a:solidFill>
          </a:ln>
        </xdr:spPr>
      </xdr:pic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15748279" y="2404678"/>
            <a:ext cx="611387" cy="341067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➎</a:t>
            </a:r>
          </a:p>
        </xdr:txBody>
      </xdr:sp>
      <xdr:pic>
        <xdr:nvPicPr>
          <xdr:cNvPr id="22" name="図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l="22959" t="51225" r="26530" b="27243"/>
          <a:stretch/>
        </xdr:blipFill>
        <xdr:spPr>
          <a:xfrm>
            <a:off x="17395751" y="2987236"/>
            <a:ext cx="1719222" cy="417553"/>
          </a:xfrm>
          <a:prstGeom prst="rect">
            <a:avLst/>
          </a:prstGeom>
        </xdr:spPr>
      </xdr:pic>
      <xdr:sp macro="" textlink="">
        <xdr:nvSpPr>
          <xdr:cNvPr id="23" name="下矢印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 rot="20100220">
            <a:off x="17449829" y="2843293"/>
            <a:ext cx="233683" cy="296251"/>
          </a:xfrm>
          <a:prstGeom prst="downArrow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endParaRPr kumimoji="1" lang="ja-JP" altLang="en-US" sz="11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5754350" y="2120790"/>
            <a:ext cx="2492829" cy="87464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角丸四角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17459932" y="3423850"/>
            <a:ext cx="1566195" cy="185472"/>
          </a:xfrm>
          <a:prstGeom prst="roundRect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t"/>
          <a:lstStyle/>
          <a:p>
            <a:pPr algn="l"/>
            <a:r>
              <a:rPr kumimoji="1" lang="ja-JP" altLang="en-US" sz="7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rPr>
              <a:t>カーソルを合わせると赤くなります</a:t>
            </a:r>
          </a:p>
        </xdr:txBody>
      </xdr: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15785454" y="4003056"/>
            <a:ext cx="642259" cy="33207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➑</a:t>
            </a:r>
          </a:p>
        </xdr:txBody>
      </xdr:sp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5807591" y="4846764"/>
            <a:ext cx="634746" cy="341539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➒</a:t>
            </a:r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15807591" y="5920849"/>
            <a:ext cx="634746" cy="337677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➓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14996743" y="6608376"/>
            <a:ext cx="610717" cy="33767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⓫</a:t>
            </a:r>
          </a:p>
        </xdr:txBody>
      </xdr:sp>
    </xdr:grpSp>
    <xdr:clientData/>
  </xdr:twoCellAnchor>
  <xdr:twoCellAnchor>
    <xdr:from>
      <xdr:col>41</xdr:col>
      <xdr:colOff>144808</xdr:colOff>
      <xdr:row>0</xdr:row>
      <xdr:rowOff>151951</xdr:rowOff>
    </xdr:from>
    <xdr:to>
      <xdr:col>67</xdr:col>
      <xdr:colOff>121920</xdr:colOff>
      <xdr:row>22</xdr:row>
      <xdr:rowOff>1666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19497367" y="151951"/>
          <a:ext cx="5916229" cy="5452656"/>
          <a:chOff x="19404358" y="151951"/>
          <a:chExt cx="6034864" cy="5012265"/>
        </a:xfrm>
      </xdr:grpSpPr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9404358" y="251144"/>
            <a:ext cx="1996906" cy="26680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100" b="1">
                <a:solidFill>
                  <a:schemeClr val="dk1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rPr>
              <a:t>「申込ファイル添付」ページ</a:t>
            </a:r>
          </a:p>
        </xdr:txBody>
      </xdr:sp>
      <xdr:pic>
        <xdr:nvPicPr>
          <xdr:cNvPr id="26" name="図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1009" t="1514" r="1509" b="1607"/>
          <a:stretch/>
        </xdr:blipFill>
        <xdr:spPr>
          <a:xfrm>
            <a:off x="19423160" y="540096"/>
            <a:ext cx="5504820" cy="4624120"/>
          </a:xfrm>
          <a:prstGeom prst="rect">
            <a:avLst/>
          </a:prstGeom>
          <a:ln w="28575">
            <a:solidFill>
              <a:schemeClr val="accent6">
                <a:lumMod val="40000"/>
                <a:lumOff val="60000"/>
              </a:schemeClr>
            </a:solidFill>
          </a:ln>
        </xdr:spPr>
      </xdr:pic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9587600" y="2151422"/>
            <a:ext cx="3483338" cy="160262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20826022" y="2426588"/>
            <a:ext cx="624278" cy="29756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➏</a:t>
            </a:r>
          </a:p>
        </xdr:txBody>
      </xdr:sp>
      <xdr:sp macro="" textlink="">
        <xdr:nvSpPr>
          <xdr:cNvPr id="29" name="上矢印吹き出し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0699730" y="3723580"/>
            <a:ext cx="2492444" cy="1353429"/>
          </a:xfrm>
          <a:prstGeom prst="upArrowCallout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kumimoji="1" lang="ja-JP" altLang="en-US" sz="1400" b="0">
                <a:solidFill>
                  <a:schemeClr val="dk1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❻</a:t>
            </a:r>
            <a:r>
              <a:rPr kumimoji="1" lang="en-US" altLang="ja-JP" sz="1200" b="1">
                <a:solidFill>
                  <a:srgbClr val="FF0000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※</a:t>
            </a:r>
            <a:r>
              <a:rPr kumimoji="1" lang="ja-JP" altLang="en-US" sz="1200" b="1">
                <a:solidFill>
                  <a:srgbClr val="FF0000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ファイル名が表示されたら</a:t>
            </a:r>
            <a:endParaRPr kumimoji="1" lang="en-US" altLang="ja-JP" sz="12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endParaRPr>
          </a:p>
          <a:p>
            <a:pPr marL="0" indent="0" algn="ctr"/>
            <a:r>
              <a:rPr kumimoji="1" lang="ja-JP" altLang="en-US" sz="1200" b="1">
                <a:solidFill>
                  <a:srgbClr val="FF0000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　　アップロード完了です</a:t>
            </a:r>
            <a:endParaRPr kumimoji="1" lang="en-US" altLang="ja-JP" sz="1200" b="1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endParaRPr>
          </a:p>
          <a:p>
            <a:pPr marL="0" indent="0" algn="ctr"/>
            <a:r>
              <a:rPr kumimoji="1" lang="ja-JP" altLang="en-US" sz="1200" b="1">
                <a:solidFill>
                  <a:srgbClr val="FF0000"/>
                </a:solidFill>
                <a:latin typeface="UD デジタル 教科書体 N-R" panose="02020400000000000000" pitchFamily="17" charset="-128"/>
                <a:ea typeface="UD デジタル 教科書体 N-R" panose="02020400000000000000" pitchFamily="17" charset="-128"/>
                <a:cs typeface="+mn-cs"/>
              </a:rPr>
              <a:t>（表示は小さいです）</a:t>
            </a:r>
          </a:p>
        </xdr:txBody>
      </xdr:sp>
      <xdr:sp macro="" textlink="">
        <xdr:nvSpPr>
          <xdr:cNvPr id="31" name="下矢印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4593789" y="151951"/>
            <a:ext cx="423121" cy="333545"/>
          </a:xfrm>
          <a:prstGeom prst="downArrow">
            <a:avLst/>
          </a:prstGeom>
          <a:solidFill>
            <a:schemeClr val="accent6">
              <a:lumMod val="20000"/>
              <a:lumOff val="80000"/>
            </a:schemeClr>
          </a:solidFill>
          <a:ln w="28575" cmpd="sng">
            <a:solidFill>
              <a:schemeClr val="accent6">
                <a:lumMod val="40000"/>
                <a:lumOff val="6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kumimoji="1" lang="ja-JP" altLang="en-US" sz="14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➐</a:t>
            </a:r>
          </a:p>
        </xdr:txBody>
      </xdr:sp>
      <xdr:sp macro="" textlink="">
        <xdr:nvSpPr>
          <xdr:cNvPr id="38" name="角丸四角形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21118830" y="3419763"/>
            <a:ext cx="1584702" cy="296175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1100">
              <a:noFill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20021631" y="1160670"/>
            <a:ext cx="3052462" cy="18534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角丸四角形吹き出し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23404830" y="3162299"/>
            <a:ext cx="2034392" cy="637160"/>
          </a:xfrm>
          <a:prstGeom prst="wedgeRoundRectCallout">
            <a:avLst>
              <a:gd name="adj1" fmla="val -75245"/>
              <a:gd name="adj2" fmla="val -25098"/>
              <a:gd name="adj3" fmla="val 16667"/>
            </a:avLst>
          </a:prstGeom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chemeClr val="bg1"/>
                </a:solidFill>
              </a:rPr>
              <a:t>★アップロードした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pPr algn="l"/>
            <a:r>
              <a:rPr kumimoji="1" lang="ja-JP" altLang="en-US" sz="1100" b="1">
                <a:solidFill>
                  <a:schemeClr val="bg1"/>
                </a:solidFill>
              </a:rPr>
              <a:t>ファイルは削除できません。</a:t>
            </a:r>
            <a:endParaRPr kumimoji="1" lang="en-US" altLang="ja-JP" sz="1100" b="1">
              <a:solidFill>
                <a:schemeClr val="bg1"/>
              </a:solidFill>
            </a:endParaRPr>
          </a:p>
        </xdr:txBody>
      </xdr:sp>
      <xdr:sp macro="" textlink="">
        <xdr:nvSpPr>
          <xdr:cNvPr id="40" name="角丸四角形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24652623" y="502920"/>
            <a:ext cx="270400" cy="165544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1100">
              <a:noFill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角丸四角形吹き出し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23404830" y="3868877"/>
            <a:ext cx="1923296" cy="796119"/>
          </a:xfrm>
          <a:prstGeom prst="wedgeRoundRectCallout">
            <a:avLst>
              <a:gd name="adj1" fmla="val -77495"/>
              <a:gd name="adj2" fmla="val -62953"/>
              <a:gd name="adj3" fmla="val 16667"/>
            </a:avLst>
          </a:prstGeom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l"/>
            <a:r>
              <a:rPr kumimoji="1" lang="ja-JP" altLang="en-US" sz="1100" b="1">
                <a:solidFill>
                  <a:schemeClr val="bg1"/>
                </a:solidFill>
              </a:rPr>
              <a:t>★画面が小さいと表示されませんので、拡大してご確認ください。</a:t>
            </a:r>
          </a:p>
        </xdr:txBody>
      </xdr:sp>
    </xdr:grpSp>
    <xdr:clientData/>
  </xdr:twoCellAnchor>
  <xdr:twoCellAnchor editAs="oneCell">
    <xdr:from>
      <xdr:col>16</xdr:col>
      <xdr:colOff>0</xdr:colOff>
      <xdr:row>43</xdr:row>
      <xdr:rowOff>0</xdr:rowOff>
    </xdr:from>
    <xdr:to>
      <xdr:col>28</xdr:col>
      <xdr:colOff>548640</xdr:colOff>
      <xdr:row>55</xdr:row>
      <xdr:rowOff>45719</xdr:rowOff>
    </xdr:to>
    <xdr:sp macro="" textlink="">
      <xdr:nvSpPr>
        <xdr:cNvPr id="3086" name="AutoShape 14" descr="https://pro-s3-whitecross-master.s3.ap-northeast-1.amazonaws.com/files/articles/3352/d6f2f74ce3f3a1ce4f6314c965678d20a8991f37.jpg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599420" y="10462260"/>
          <a:ext cx="5242560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108066</xdr:colOff>
      <xdr:row>53</xdr:row>
      <xdr:rowOff>180112</xdr:rowOff>
    </xdr:from>
    <xdr:to>
      <xdr:col>23</xdr:col>
      <xdr:colOff>195936</xdr:colOff>
      <xdr:row>54</xdr:row>
      <xdr:rowOff>157626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1177848" y="12967857"/>
          <a:ext cx="1473324" cy="213042"/>
        </a:xfrm>
        <a:prstGeom prst="rect">
          <a:avLst/>
        </a:prstGeom>
        <a:noFill/>
        <a:ln w="38100" cap="flat" cmpd="sng" algn="ctr">
          <a:solidFill>
            <a:srgbClr val="C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16</xdr:col>
      <xdr:colOff>386179</xdr:colOff>
      <xdr:row>47</xdr:row>
      <xdr:rowOff>146799</xdr:rowOff>
    </xdr:from>
    <xdr:to>
      <xdr:col>17</xdr:col>
      <xdr:colOff>224394</xdr:colOff>
      <xdr:row>49</xdr:row>
      <xdr:rowOff>27019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666252" y="11521381"/>
          <a:ext cx="350833" cy="351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C00000"/>
              </a:solidFill>
              <a:latin typeface="HG創英ﾌﾟﾚｾﾞﾝｽEB" panose="02020809000000000000" pitchFamily="17" charset="-128"/>
              <a:ea typeface="HG創英ﾌﾟﾚｾﾞﾝｽEB" panose="02020809000000000000" pitchFamily="17" charset="-128"/>
            </a:rPr>
            <a:t>②</a:t>
          </a:r>
        </a:p>
      </xdr:txBody>
    </xdr:sp>
    <xdr:clientData/>
  </xdr:twoCellAnchor>
  <xdr:twoCellAnchor>
    <xdr:from>
      <xdr:col>23</xdr:col>
      <xdr:colOff>210358</xdr:colOff>
      <xdr:row>47</xdr:row>
      <xdr:rowOff>169707</xdr:rowOff>
    </xdr:from>
    <xdr:to>
      <xdr:col>25</xdr:col>
      <xdr:colOff>11191</xdr:colOff>
      <xdr:row>49</xdr:row>
      <xdr:rowOff>35437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665594" y="11544289"/>
          <a:ext cx="355015" cy="3367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/>
          <a:r>
            <a:rPr kumimoji="1" lang="ja-JP" altLang="en-US" sz="1400" b="1">
              <a:solidFill>
                <a:srgbClr val="C00000"/>
              </a:solidFill>
              <a:latin typeface="HG創英ﾌﾟﾚｾﾞﾝｽEB" panose="02020809000000000000" pitchFamily="17" charset="-128"/>
              <a:ea typeface="HG創英ﾌﾟﾚｾﾞﾝｽEB" panose="02020809000000000000" pitchFamily="17" charset="-128"/>
              <a:cs typeface="+mn-cs"/>
            </a:rPr>
            <a:t>③</a:t>
          </a:r>
        </a:p>
      </xdr:txBody>
    </xdr:sp>
    <xdr:clientData/>
  </xdr:twoCellAnchor>
  <xdr:twoCellAnchor>
    <xdr:from>
      <xdr:col>19</xdr:col>
      <xdr:colOff>83820</xdr:colOff>
      <xdr:row>34</xdr:row>
      <xdr:rowOff>53340</xdr:rowOff>
    </xdr:from>
    <xdr:to>
      <xdr:col>20</xdr:col>
      <xdr:colOff>251460</xdr:colOff>
      <xdr:row>35</xdr:row>
      <xdr:rowOff>83820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7224C56B-759F-64CB-4A74-E0EFA4F617D9}"/>
            </a:ext>
          </a:extLst>
        </xdr:cNvPr>
        <xdr:cNvSpPr/>
      </xdr:nvSpPr>
      <xdr:spPr>
        <a:xfrm>
          <a:off x="11437620" y="8488680"/>
          <a:ext cx="441960" cy="266700"/>
        </a:xfrm>
        <a:prstGeom prst="ellipse">
          <a:avLst/>
        </a:prstGeom>
        <a:noFill/>
        <a:ln w="3810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83820</xdr:colOff>
      <xdr:row>46</xdr:row>
      <xdr:rowOff>68580</xdr:rowOff>
    </xdr:from>
    <xdr:to>
      <xdr:col>20</xdr:col>
      <xdr:colOff>251460</xdr:colOff>
      <xdr:row>47</xdr:row>
      <xdr:rowOff>99060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738F502-AC46-0DE7-0492-AB44D344CB49}"/>
            </a:ext>
          </a:extLst>
        </xdr:cNvPr>
        <xdr:cNvSpPr/>
      </xdr:nvSpPr>
      <xdr:spPr>
        <a:xfrm>
          <a:off x="11437620" y="11338560"/>
          <a:ext cx="441960" cy="266700"/>
        </a:xfrm>
        <a:prstGeom prst="ellipse">
          <a:avLst/>
        </a:prstGeom>
        <a:noFill/>
        <a:ln w="3810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107576</xdr:colOff>
      <xdr:row>1</xdr:row>
      <xdr:rowOff>98612</xdr:rowOff>
    </xdr:from>
    <xdr:to>
      <xdr:col>15</xdr:col>
      <xdr:colOff>708212</xdr:colOff>
      <xdr:row>2</xdr:row>
      <xdr:rowOff>197224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43B6618-9BD5-BC7B-9480-6DF188EFEF24}"/>
            </a:ext>
          </a:extLst>
        </xdr:cNvPr>
        <xdr:cNvSpPr txBox="1"/>
      </xdr:nvSpPr>
      <xdr:spPr>
        <a:xfrm>
          <a:off x="7180729" y="385483"/>
          <a:ext cx="2931459" cy="304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5"/>
              </a:solidFill>
            </a:rPr>
            <a:t>　</a:t>
          </a:r>
          <a:r>
            <a:rPr kumimoji="1" lang="en-US" altLang="ja-JP" sz="1100" b="1">
              <a:solidFill>
                <a:schemeClr val="accent5"/>
              </a:solidFill>
            </a:rPr>
            <a:t>※</a:t>
          </a:r>
          <a:r>
            <a:rPr kumimoji="1" lang="ja-JP" altLang="en-US" sz="1100" b="1">
              <a:solidFill>
                <a:schemeClr val="accent5"/>
              </a:solidFill>
            </a:rPr>
            <a:t>青色の項目を入力・選択してください 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10</xdr:col>
      <xdr:colOff>493059</xdr:colOff>
      <xdr:row>15</xdr:row>
      <xdr:rowOff>286872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D961044-3A03-EB23-B61A-B23B8F49B970}"/>
            </a:ext>
          </a:extLst>
        </xdr:cNvPr>
        <xdr:cNvSpPr txBox="1"/>
      </xdr:nvSpPr>
      <xdr:spPr>
        <a:xfrm>
          <a:off x="0" y="3711388"/>
          <a:ext cx="7019365" cy="2868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000" b="1">
              <a:solidFill>
                <a:schemeClr val="accent5"/>
              </a:solidFill>
            </a:rPr>
            <a:t>※</a:t>
          </a:r>
          <a:r>
            <a:rPr kumimoji="1" lang="ja-JP" altLang="en-US" sz="1000" b="1">
              <a:solidFill>
                <a:schemeClr val="accent5"/>
              </a:solidFill>
            </a:rPr>
            <a:t>家族</a:t>
          </a:r>
          <a:r>
            <a:rPr kumimoji="1" lang="en-US" altLang="ja-JP" sz="1000" b="1">
              <a:solidFill>
                <a:schemeClr val="accent5"/>
              </a:solidFill>
            </a:rPr>
            <a:t>(</a:t>
          </a:r>
          <a:r>
            <a:rPr kumimoji="1" lang="ja-JP" altLang="en-US" sz="1000" b="1">
              <a:solidFill>
                <a:schemeClr val="accent5"/>
              </a:solidFill>
            </a:rPr>
            <a:t>被扶養者</a:t>
          </a:r>
          <a:r>
            <a:rPr kumimoji="1" lang="en-US" altLang="ja-JP" sz="1000" b="1">
              <a:solidFill>
                <a:schemeClr val="accent5"/>
              </a:solidFill>
            </a:rPr>
            <a:t>)</a:t>
          </a:r>
          <a:r>
            <a:rPr kumimoji="1" lang="ja-JP" altLang="en-US" sz="1000" b="1">
              <a:solidFill>
                <a:schemeClr val="accent5"/>
              </a:solidFill>
            </a:rPr>
            <a:t>・後期高齢者の方は</a:t>
          </a:r>
          <a:r>
            <a:rPr kumimoji="1" lang="en-US" altLang="ja-JP" sz="1000" b="1">
              <a:solidFill>
                <a:schemeClr val="accent5"/>
              </a:solidFill>
            </a:rPr>
            <a:t>『</a:t>
          </a:r>
          <a:r>
            <a:rPr kumimoji="1" lang="ja-JP" altLang="en-US" sz="1000" b="1">
              <a:solidFill>
                <a:schemeClr val="accent5"/>
              </a:solidFill>
            </a:rPr>
            <a:t>協会けんぽコース対象外</a:t>
          </a:r>
          <a:r>
            <a:rPr kumimoji="1" lang="en-US" altLang="ja-JP" sz="1000" b="1">
              <a:solidFill>
                <a:schemeClr val="accent5"/>
              </a:solidFill>
            </a:rPr>
            <a:t>』</a:t>
          </a:r>
          <a:r>
            <a:rPr kumimoji="1" lang="ja-JP" altLang="en-US" sz="1000" b="1">
              <a:solidFill>
                <a:schemeClr val="accent5"/>
              </a:solidFill>
            </a:rPr>
            <a:t>です。また、対象年齢は</a:t>
          </a:r>
          <a:r>
            <a:rPr kumimoji="1" lang="en-US" altLang="ja-JP" sz="1000" b="1">
              <a:solidFill>
                <a:schemeClr val="accent5"/>
              </a:solidFill>
            </a:rPr>
            <a:t>『2027</a:t>
          </a:r>
          <a:r>
            <a:rPr kumimoji="1" lang="ja-JP" altLang="en-US" sz="1000" b="1">
              <a:solidFill>
                <a:schemeClr val="accent5"/>
              </a:solidFill>
            </a:rPr>
            <a:t>年４月１日時点</a:t>
          </a:r>
          <a:r>
            <a:rPr kumimoji="1" lang="en-US" altLang="ja-JP" sz="1000" b="1">
              <a:solidFill>
                <a:schemeClr val="accent5"/>
              </a:solidFill>
            </a:rPr>
            <a:t>』</a:t>
          </a:r>
          <a:r>
            <a:rPr kumimoji="1" lang="ja-JP" altLang="en-US" sz="1000" b="1">
              <a:solidFill>
                <a:schemeClr val="accent5"/>
              </a:solidFill>
            </a:rPr>
            <a:t>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833717</xdr:colOff>
      <xdr:row>2</xdr:row>
      <xdr:rowOff>17928</xdr:rowOff>
    </xdr:from>
    <xdr:to>
      <xdr:col>5</xdr:col>
      <xdr:colOff>80682</xdr:colOff>
      <xdr:row>3</xdr:row>
      <xdr:rowOff>7171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45197" y="513228"/>
          <a:ext cx="1479625" cy="194983"/>
        </a:xfrm>
        <a:prstGeom prst="roundRect">
          <a:avLst/>
        </a:prstGeom>
        <a:noFill/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474816</xdr:colOff>
      <xdr:row>2</xdr:row>
      <xdr:rowOff>16576</xdr:rowOff>
    </xdr:from>
    <xdr:to>
      <xdr:col>2</xdr:col>
      <xdr:colOff>795203</xdr:colOff>
      <xdr:row>2</xdr:row>
      <xdr:rowOff>204844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86296" y="511876"/>
          <a:ext cx="320387" cy="18826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</a:t>
          </a:r>
        </a:p>
      </xdr:txBody>
    </xdr:sp>
    <xdr:clientData/>
  </xdr:twoCellAnchor>
  <xdr:twoCellAnchor>
    <xdr:from>
      <xdr:col>11</xdr:col>
      <xdr:colOff>233083</xdr:colOff>
      <xdr:row>10</xdr:row>
      <xdr:rowOff>355003</xdr:rowOff>
    </xdr:from>
    <xdr:to>
      <xdr:col>21</xdr:col>
      <xdr:colOff>233845</xdr:colOff>
      <xdr:row>21</xdr:row>
      <xdr:rowOff>126850</xdr:rowOff>
    </xdr:to>
    <xdr:sp macro="" textlink="">
      <xdr:nvSpPr>
        <xdr:cNvPr id="4" name="吹き出し: 角を丸めた四角形 1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923" y="2846743"/>
          <a:ext cx="4854702" cy="2286447"/>
        </a:xfrm>
        <a:prstGeom prst="wedgeRoundRectCallout">
          <a:avLst>
            <a:gd name="adj1" fmla="val -94232"/>
            <a:gd name="adj2" fmla="val 37013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&lt;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申込内容の変更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&gt;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①「申請内容」欄を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「申請内容の変更・キャンセル」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にする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②変更内容を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上書き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して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赤字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へ変換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（当初の申込内容も表記していただくとわかりやすいです）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③本ファイルを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上書き保存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して、下記フォームからファイルを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アップロード</a:t>
          </a:r>
        </a:p>
      </xdr:txBody>
    </xdr:sp>
    <xdr:clientData/>
  </xdr:twoCellAnchor>
  <xdr:twoCellAnchor>
    <xdr:from>
      <xdr:col>11</xdr:col>
      <xdr:colOff>510541</xdr:colOff>
      <xdr:row>22</xdr:row>
      <xdr:rowOff>86060</xdr:rowOff>
    </xdr:from>
    <xdr:to>
      <xdr:col>22</xdr:col>
      <xdr:colOff>233397</xdr:colOff>
      <xdr:row>33</xdr:row>
      <xdr:rowOff>182879</xdr:rowOff>
    </xdr:to>
    <xdr:sp macro="" textlink="">
      <xdr:nvSpPr>
        <xdr:cNvPr id="5" name="吹き出し: 角を丸めた四角形 1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12381" y="5282900"/>
          <a:ext cx="4851116" cy="2192319"/>
        </a:xfrm>
        <a:prstGeom prst="wedgeRoundRectCallout">
          <a:avLst>
            <a:gd name="adj1" fmla="val -67954"/>
            <a:gd name="adj2" fmla="val -44770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＜予約キャンセル＞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①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「申請内容」欄を「申請内容の変更・キャンセル」にする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②予約日を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「キャンセル」に上書き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して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赤字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へ変換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（当初の申込内容も表記していただくとわかりやすいです）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③本ファイルを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上書き保存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して、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下記フォームからファイルをアップロード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</xdr:txBody>
    </xdr:sp>
    <xdr:clientData/>
  </xdr:twoCellAnchor>
  <xdr:twoCellAnchor editAs="oneCell">
    <xdr:from>
      <xdr:col>11</xdr:col>
      <xdr:colOff>492254</xdr:colOff>
      <xdr:row>18</xdr:row>
      <xdr:rowOff>64107</xdr:rowOff>
    </xdr:from>
    <xdr:to>
      <xdr:col>16</xdr:col>
      <xdr:colOff>8964</xdr:colOff>
      <xdr:row>20</xdr:row>
      <xdr:rowOff>51463</xdr:rowOff>
    </xdr:to>
    <xdr:sp macro="" textlink="">
      <xdr:nvSpPr>
        <xdr:cNvPr id="6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94094" y="4498947"/>
          <a:ext cx="2762830" cy="368356"/>
        </a:xfrm>
        <a:prstGeom prst="roundRect">
          <a:avLst/>
        </a:prstGeom>
        <a:solidFill>
          <a:schemeClr val="accent6"/>
        </a:solidFill>
        <a:ln w="57150" cmpd="dbl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利用申込フォーム（アップロード先）</a:t>
          </a:r>
        </a:p>
      </xdr:txBody>
    </xdr:sp>
    <xdr:clientData/>
  </xdr:twoCellAnchor>
  <xdr:twoCellAnchor editAs="oneCell">
    <xdr:from>
      <xdr:col>12</xdr:col>
      <xdr:colOff>303995</xdr:colOff>
      <xdr:row>30</xdr:row>
      <xdr:rowOff>171683</xdr:rowOff>
    </xdr:from>
    <xdr:to>
      <xdr:col>16</xdr:col>
      <xdr:colOff>295834</xdr:colOff>
      <xdr:row>32</xdr:row>
      <xdr:rowOff>159039</xdr:rowOff>
    </xdr:to>
    <xdr:sp macro="" textlink="">
      <xdr:nvSpPr>
        <xdr:cNvPr id="7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000195" y="6892523"/>
          <a:ext cx="2643599" cy="368356"/>
        </a:xfrm>
        <a:prstGeom prst="roundRect">
          <a:avLst/>
        </a:prstGeom>
        <a:solidFill>
          <a:schemeClr val="accent6"/>
        </a:solidFill>
        <a:ln w="57150" cmpd="dbl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利用申込フォーム（アップロード先）</a:t>
          </a:r>
        </a:p>
      </xdr:txBody>
    </xdr:sp>
    <xdr:clientData/>
  </xdr:twoCellAnchor>
  <xdr:twoCellAnchor>
    <xdr:from>
      <xdr:col>17</xdr:col>
      <xdr:colOff>107578</xdr:colOff>
      <xdr:row>6</xdr:row>
      <xdr:rowOff>197223</xdr:rowOff>
    </xdr:from>
    <xdr:to>
      <xdr:col>28</xdr:col>
      <xdr:colOff>754648</xdr:colOff>
      <xdr:row>13</xdr:row>
      <xdr:rowOff>78438</xdr:rowOff>
    </xdr:to>
    <xdr:sp macro="" textlink="">
      <xdr:nvSpPr>
        <xdr:cNvPr id="9" name="吹き出し: 角を丸めた四角形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966078" y="1591683"/>
          <a:ext cx="4830450" cy="1763355"/>
        </a:xfrm>
        <a:prstGeom prst="wedgeRoundRectCallout">
          <a:avLst>
            <a:gd name="adj1" fmla="val -47949"/>
            <a:gd name="adj2" fmla="val 36557"/>
            <a:gd name="adj3" fmla="val 16667"/>
          </a:avLst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★ 受診内容の「変更・キャンセル」の申請は、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 なるべく当初の申込方法と同一でお願いします。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◎</a:t>
          </a:r>
          <a:r>
            <a:rPr kumimoji="1" lang="ja-JP" altLang="ja-JP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申込書アップロード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 </a:t>
          </a:r>
          <a:r>
            <a:rPr kumimoji="1" lang="ja-JP" altLang="ja-JP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→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 </a:t>
          </a:r>
          <a:r>
            <a:rPr kumimoji="1" lang="ja-JP" altLang="ja-JP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加筆して再アップロード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○申込フォーム → 変更キャンセルフォーム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○ＦＡＸ → 加筆して再ＦＡＸ</a:t>
          </a:r>
        </a:p>
      </xdr:txBody>
    </xdr:sp>
    <xdr:clientData/>
  </xdr:twoCellAnchor>
  <xdr:twoCellAnchor>
    <xdr:from>
      <xdr:col>6</xdr:col>
      <xdr:colOff>56931</xdr:colOff>
      <xdr:row>19</xdr:row>
      <xdr:rowOff>136263</xdr:rowOff>
    </xdr:from>
    <xdr:to>
      <xdr:col>7</xdr:col>
      <xdr:colOff>417761</xdr:colOff>
      <xdr:row>21</xdr:row>
      <xdr:rowOff>60063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783111" y="4761603"/>
          <a:ext cx="1275230" cy="3048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746761</xdr:colOff>
      <xdr:row>21</xdr:row>
      <xdr:rowOff>134920</xdr:rowOff>
    </xdr:from>
    <xdr:to>
      <xdr:col>10</xdr:col>
      <xdr:colOff>121473</xdr:colOff>
      <xdr:row>23</xdr:row>
      <xdr:rowOff>58720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87341" y="5141260"/>
          <a:ext cx="1279712" cy="3048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4</xdr:col>
      <xdr:colOff>340212</xdr:colOff>
      <xdr:row>27</xdr:row>
      <xdr:rowOff>152401</xdr:rowOff>
    </xdr:from>
    <xdr:to>
      <xdr:col>8</xdr:col>
      <xdr:colOff>457200</xdr:colOff>
      <xdr:row>35</xdr:row>
      <xdr:rowOff>89647</xdr:rowOff>
    </xdr:to>
    <xdr:sp macro="" textlink="">
      <xdr:nvSpPr>
        <xdr:cNvPr id="12" name="吹き出し: 角を丸めた四角形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626212" y="6301741"/>
          <a:ext cx="3294528" cy="1461246"/>
        </a:xfrm>
        <a:prstGeom prst="wedgeRoundRectCallout">
          <a:avLst>
            <a:gd name="adj1" fmla="val -30322"/>
            <a:gd name="adj2" fmla="val -74885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＜追加申込＞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どちらかでお申込みください。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◆新しい申込書で申込む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◆以前、申込んだ申込書に追加して申込む</a:t>
          </a:r>
        </a:p>
      </xdr:txBody>
    </xdr:sp>
    <xdr:clientData/>
  </xdr:twoCellAnchor>
  <xdr:twoCellAnchor>
    <xdr:from>
      <xdr:col>1</xdr:col>
      <xdr:colOff>272084</xdr:colOff>
      <xdr:row>23</xdr:row>
      <xdr:rowOff>145228</xdr:rowOff>
    </xdr:from>
    <xdr:to>
      <xdr:col>9</xdr:col>
      <xdr:colOff>17928</xdr:colOff>
      <xdr:row>25</xdr:row>
      <xdr:rowOff>69028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55904" y="5532568"/>
          <a:ext cx="5666584" cy="3048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267"/>
  <sheetViews>
    <sheetView showGridLines="0" showZeros="0" tabSelected="1" zoomScale="85" zoomScaleNormal="85" zoomScaleSheetLayoutView="100" workbookViewId="0">
      <selection activeCell="D3" sqref="D3:E3"/>
    </sheetView>
  </sheetViews>
  <sheetFormatPr defaultColWidth="3" defaultRowHeight="15.75"/>
  <cols>
    <col min="1" max="1" width="1.125" style="48" customWidth="1"/>
    <col min="2" max="2" width="4.25" style="48" customWidth="1"/>
    <col min="3" max="3" width="11.75" style="48" customWidth="1"/>
    <col min="4" max="4" width="12.875" style="48" customWidth="1"/>
    <col min="5" max="5" width="4.75" style="48" customWidth="1"/>
    <col min="6" max="6" width="14.25" style="48" customWidth="1"/>
    <col min="7" max="7" width="12" style="48" customWidth="1"/>
    <col min="8" max="8" width="10.75" style="48" customWidth="1"/>
    <col min="9" max="10" width="7.125" style="48" customWidth="1"/>
    <col min="11" max="11" width="7.25" style="48" customWidth="1"/>
    <col min="12" max="15" width="7.75" style="48" customWidth="1"/>
    <col min="16" max="16" width="11.375" style="48" customWidth="1"/>
    <col min="17" max="17" width="6.75" style="48" customWidth="1"/>
    <col min="18" max="25" width="3.625" style="48" customWidth="1"/>
    <col min="26" max="28" width="8.75" style="48" customWidth="1"/>
    <col min="29" max="29" width="11.875" style="48" customWidth="1"/>
    <col min="30" max="30" width="8.5" style="48" customWidth="1"/>
    <col min="31" max="31" width="5.75" style="48" bestFit="1" customWidth="1"/>
    <col min="32" max="50" width="3" style="48"/>
    <col min="51" max="51" width="4.375" style="48" customWidth="1"/>
    <col min="52" max="16384" width="3" style="48"/>
  </cols>
  <sheetData>
    <row r="1" spans="2:30" ht="21">
      <c r="B1" s="49"/>
      <c r="C1" s="209" t="s">
        <v>112</v>
      </c>
      <c r="D1" s="209"/>
      <c r="E1" s="210" t="s">
        <v>62</v>
      </c>
      <c r="F1" s="210"/>
      <c r="G1" s="49" t="s">
        <v>113</v>
      </c>
      <c r="H1" s="49"/>
      <c r="J1" s="49"/>
      <c r="K1" s="49"/>
      <c r="L1" s="199" t="s">
        <v>114</v>
      </c>
      <c r="M1" s="200"/>
      <c r="N1" s="52"/>
    </row>
    <row r="2" spans="2:30" ht="16.149999999999999" customHeight="1">
      <c r="B2" s="53" t="s">
        <v>115</v>
      </c>
      <c r="C2" s="53"/>
      <c r="D2" s="53"/>
      <c r="E2" s="53"/>
      <c r="F2" s="53"/>
      <c r="G2" s="53"/>
      <c r="H2" s="53"/>
      <c r="I2" s="53"/>
      <c r="J2" s="53"/>
      <c r="K2" s="53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AC2" s="43"/>
      <c r="AD2" s="43"/>
    </row>
    <row r="3" spans="2:30" s="43" customFormat="1" ht="19.149999999999999" customHeight="1">
      <c r="B3" s="211" t="s">
        <v>116</v>
      </c>
      <c r="C3" s="212"/>
      <c r="D3" s="213" t="s">
        <v>66</v>
      </c>
      <c r="E3" s="214"/>
      <c r="F3" s="55" t="s">
        <v>117</v>
      </c>
      <c r="G3" s="56"/>
      <c r="H3" s="215" t="s">
        <v>118</v>
      </c>
      <c r="I3" s="216"/>
      <c r="J3" s="217" t="s">
        <v>212</v>
      </c>
      <c r="K3" s="218"/>
      <c r="L3" s="183"/>
      <c r="N3" s="47"/>
      <c r="O3" s="58"/>
      <c r="P3" s="59"/>
      <c r="Q3" s="59"/>
      <c r="R3" s="60"/>
      <c r="S3" s="60"/>
      <c r="T3" s="59"/>
      <c r="U3" s="61"/>
    </row>
    <row r="4" spans="2:30" s="43" customFormat="1" ht="16.5" customHeight="1">
      <c r="B4" s="219" t="s">
        <v>119</v>
      </c>
      <c r="C4" s="220"/>
      <c r="D4" s="223"/>
      <c r="E4" s="224"/>
      <c r="F4" s="224"/>
      <c r="G4" s="225"/>
      <c r="H4" s="229" t="str">
        <f>VLOOKUP(J3,プルダウン選択肢!$A$23:$B$26,2,0)</f>
        <v>―</v>
      </c>
      <c r="I4" s="230"/>
      <c r="J4" s="231"/>
      <c r="K4" s="232"/>
      <c r="L4" s="165" t="s">
        <v>236</v>
      </c>
      <c r="M4" s="62"/>
      <c r="N4" s="47"/>
    </row>
    <row r="5" spans="2:30" s="43" customFormat="1" ht="14.45" customHeight="1">
      <c r="B5" s="221"/>
      <c r="C5" s="222"/>
      <c r="D5" s="226"/>
      <c r="E5" s="227"/>
      <c r="F5" s="227"/>
      <c r="G5" s="228"/>
      <c r="H5" s="63" t="s">
        <v>120</v>
      </c>
      <c r="I5" s="233"/>
      <c r="J5" s="234"/>
      <c r="K5" s="235"/>
      <c r="M5" s="62"/>
      <c r="N5" s="62"/>
      <c r="O5" s="62"/>
      <c r="P5" s="62"/>
      <c r="Q5" s="47"/>
    </row>
    <row r="6" spans="2:30" s="43" customFormat="1" ht="19.149999999999999" customHeight="1">
      <c r="B6" s="201" t="s">
        <v>121</v>
      </c>
      <c r="C6" s="202"/>
      <c r="D6" s="64"/>
      <c r="E6" s="65"/>
      <c r="F6" s="65"/>
      <c r="G6" s="66"/>
      <c r="H6" s="177" t="s">
        <v>122</v>
      </c>
      <c r="I6" s="205"/>
      <c r="J6" s="206"/>
      <c r="K6" s="207"/>
      <c r="L6" s="185" t="s">
        <v>313</v>
      </c>
      <c r="M6" s="186"/>
      <c r="N6" s="184"/>
      <c r="O6" s="178"/>
      <c r="P6" s="178"/>
      <c r="Q6" s="169"/>
    </row>
    <row r="7" spans="2:30" s="43" customFormat="1" ht="20.25" customHeight="1">
      <c r="B7" s="203"/>
      <c r="C7" s="204"/>
      <c r="D7" s="208"/>
      <c r="E7" s="208"/>
      <c r="F7" s="208"/>
      <c r="G7" s="208"/>
      <c r="H7" s="208"/>
      <c r="I7" s="208"/>
      <c r="J7" s="208"/>
      <c r="K7" s="208"/>
      <c r="L7" s="187" t="str">
        <f>IFERROR(HLOOKUP($D$11,プルダウン選択肢!$AA$1:$AR$11,2,0),"")</f>
        <v/>
      </c>
      <c r="M7" s="188" t="str">
        <f>IFERROR(HLOOKUP($D$11,プルダウン選択肢!$AT$1:$BK$11,2,0),"")</f>
        <v/>
      </c>
      <c r="N7" s="178"/>
      <c r="O7" s="178"/>
      <c r="P7" s="178"/>
      <c r="Q7" s="170"/>
      <c r="R7" s="67"/>
      <c r="S7" s="67"/>
      <c r="T7" s="67"/>
      <c r="U7" s="47"/>
    </row>
    <row r="8" spans="2:30" s="43" customFormat="1" ht="18.75" customHeight="1">
      <c r="B8" s="211" t="s">
        <v>123</v>
      </c>
      <c r="C8" s="236"/>
      <c r="D8" s="237"/>
      <c r="E8" s="238"/>
      <c r="F8" s="238"/>
      <c r="G8" s="239"/>
      <c r="H8" s="68" t="s">
        <v>124</v>
      </c>
      <c r="I8" s="238"/>
      <c r="J8" s="238"/>
      <c r="K8" s="239"/>
      <c r="L8" s="189" t="str">
        <f>IFERROR(HLOOKUP($D$11,プルダウン選択肢!$AA$1:$AR$11,3,0),"")</f>
        <v/>
      </c>
      <c r="M8" s="188" t="str">
        <f>IFERROR(HLOOKUP($D$11,プルダウン選択肢!$AT$1:$BK$11,3,0),"")</f>
        <v/>
      </c>
      <c r="N8" s="178"/>
      <c r="O8" s="178"/>
      <c r="P8" s="190"/>
      <c r="Q8" s="169"/>
    </row>
    <row r="9" spans="2:30" s="43" customFormat="1" ht="26.25" customHeight="1">
      <c r="B9" s="240" t="s">
        <v>204</v>
      </c>
      <c r="C9" s="241"/>
      <c r="D9" s="242" t="s">
        <v>202</v>
      </c>
      <c r="E9" s="243"/>
      <c r="F9" s="161" t="s">
        <v>206</v>
      </c>
      <c r="G9" s="244"/>
      <c r="H9" s="245"/>
      <c r="I9" s="246" t="s">
        <v>312</v>
      </c>
      <c r="J9" s="247"/>
      <c r="K9" s="248"/>
      <c r="L9" s="189" t="str">
        <f>IFERROR(HLOOKUP($D$11,プルダウン選択肢!$AA$1:$AR$11,4,0),"")</f>
        <v/>
      </c>
      <c r="M9" s="188" t="str">
        <f>IFERROR(HLOOKUP($D$11,プルダウン選択肢!$AT$1:$BK$11,4,0),"")</f>
        <v/>
      </c>
      <c r="N9" s="178"/>
      <c r="O9" s="178"/>
      <c r="P9" s="178"/>
      <c r="Q9" s="168"/>
      <c r="R9" s="69"/>
      <c r="S9" s="62"/>
    </row>
    <row r="10" spans="2:30" ht="22.5" customHeight="1">
      <c r="B10" s="69"/>
      <c r="C10" s="182" t="s">
        <v>314</v>
      </c>
      <c r="D10" s="69"/>
      <c r="E10" s="69"/>
      <c r="F10" s="69"/>
      <c r="G10" s="69"/>
      <c r="H10" s="69"/>
      <c r="I10" s="69"/>
      <c r="J10" s="69"/>
      <c r="K10" s="71"/>
      <c r="L10" s="189" t="str">
        <f>IFERROR(HLOOKUP($D$11,プルダウン選択肢!$AA$1:$AR$11,5,0),"")</f>
        <v/>
      </c>
      <c r="M10" s="188" t="str">
        <f>IFERROR(HLOOKUP($D$11,プルダウン選択肢!$AT$1:$BK$11,5,0),"")</f>
        <v/>
      </c>
      <c r="N10" s="191"/>
      <c r="O10" s="191"/>
      <c r="P10" s="191"/>
      <c r="Q10" s="171"/>
      <c r="R10" s="69"/>
      <c r="S10" s="69"/>
      <c r="T10" s="69"/>
      <c r="U10" s="69"/>
      <c r="V10" s="69"/>
      <c r="W10" s="69"/>
      <c r="X10" s="69"/>
      <c r="Y10" s="69"/>
      <c r="Z10" s="73"/>
    </row>
    <row r="11" spans="2:30" ht="28.5" customHeight="1">
      <c r="B11" s="254" t="s">
        <v>126</v>
      </c>
      <c r="C11" s="255"/>
      <c r="D11" s="258" t="s">
        <v>190</v>
      </c>
      <c r="E11" s="259"/>
      <c r="F11" s="259"/>
      <c r="G11" s="259"/>
      <c r="H11" s="259"/>
      <c r="I11" s="259"/>
      <c r="J11" s="259"/>
      <c r="K11" s="260"/>
      <c r="L11" s="189" t="str">
        <f>IFERROR(HLOOKUP($D$11,プルダウン選択肢!$AA$1:$AR$11,6,0),"")</f>
        <v/>
      </c>
      <c r="M11" s="188" t="str">
        <f>IFERROR(HLOOKUP($D$11,プルダウン選択肢!$AT$1:$BK$11,6,0),"")</f>
        <v/>
      </c>
      <c r="N11" s="192"/>
      <c r="O11" s="191"/>
      <c r="P11" s="193"/>
      <c r="Q11" s="173"/>
      <c r="R11" s="75"/>
      <c r="S11" s="75"/>
      <c r="T11" s="75"/>
      <c r="U11" s="75"/>
      <c r="V11" s="75"/>
      <c r="W11" s="75"/>
      <c r="X11" s="75"/>
      <c r="Y11" s="59"/>
      <c r="Z11" s="76"/>
    </row>
    <row r="12" spans="2:30" ht="17.25" customHeight="1">
      <c r="B12" s="256"/>
      <c r="C12" s="257"/>
      <c r="D12" s="261" t="str">
        <f>IFERROR(VLOOKUP($D$11,プルダウン選択肢!$A$3:$D$20,4,FALSE),"")</f>
        <v/>
      </c>
      <c r="E12" s="262"/>
      <c r="F12" s="262"/>
      <c r="G12" s="262"/>
      <c r="H12" s="262" t="str">
        <f>IFERROR(VLOOKUP($D$11,プルダウン選択肢!$A$3:$H$20,5,FALSE),"")</f>
        <v/>
      </c>
      <c r="I12" s="262"/>
      <c r="J12" s="262"/>
      <c r="K12" s="263"/>
      <c r="L12" s="189" t="str">
        <f>IFERROR(HLOOKUP($D$11,プルダウン選択肢!$AA$1:$AR$11,7,0),"")</f>
        <v/>
      </c>
      <c r="M12" s="188" t="str">
        <f>IFERROR(HLOOKUP($D$11,プルダウン選択肢!$AT$1:$BK$11,7,0),"")</f>
        <v/>
      </c>
      <c r="N12" s="192"/>
      <c r="O12" s="191"/>
      <c r="P12" s="194"/>
      <c r="Q12" s="174"/>
      <c r="R12" s="73"/>
    </row>
    <row r="13" spans="2:30" ht="17.25" customHeight="1">
      <c r="B13" s="264" t="s">
        <v>127</v>
      </c>
      <c r="C13" s="265"/>
      <c r="D13" s="266"/>
      <c r="E13" s="238"/>
      <c r="F13" s="239"/>
      <c r="G13" s="79" t="s">
        <v>128</v>
      </c>
      <c r="H13" s="266"/>
      <c r="I13" s="238"/>
      <c r="J13" s="238"/>
      <c r="K13" s="239"/>
      <c r="L13" s="189" t="str">
        <f>IFERROR(HLOOKUP($D$11,プルダウン選択肢!$AA$1:$AR$11,8,0),"")</f>
        <v/>
      </c>
      <c r="M13" s="188" t="str">
        <f>IFERROR(HLOOKUP($D$11,プルダウン選択肢!$AT$1:$BK$11,8,0),"")</f>
        <v/>
      </c>
      <c r="N13" s="192"/>
      <c r="O13" s="192"/>
      <c r="P13" s="192"/>
      <c r="Q13" s="172"/>
      <c r="R13" s="74"/>
      <c r="S13" s="74"/>
      <c r="T13" s="74"/>
      <c r="U13" s="74"/>
      <c r="V13" s="74"/>
    </row>
    <row r="14" spans="2:30" ht="17.25" customHeight="1">
      <c r="B14" s="267" t="s">
        <v>130</v>
      </c>
      <c r="C14" s="268"/>
      <c r="D14" s="80"/>
      <c r="E14" s="269"/>
      <c r="F14" s="269"/>
      <c r="G14" s="272" t="s">
        <v>198</v>
      </c>
      <c r="H14" s="272"/>
      <c r="I14" s="272"/>
      <c r="J14" s="272"/>
      <c r="K14" s="273"/>
      <c r="L14" s="189" t="str">
        <f>IFERROR(HLOOKUP($D$11,プルダウン選択肢!$AA$1:$AR$11,9,0),"")</f>
        <v/>
      </c>
      <c r="M14" s="188" t="str">
        <f>IFERROR(HLOOKUP($D$11,プルダウン選択肢!$AT$1:$BK$11,9,0),"")</f>
        <v/>
      </c>
      <c r="N14" s="192"/>
      <c r="O14" s="192"/>
      <c r="P14" s="195"/>
      <c r="Q14" s="175"/>
      <c r="R14" s="83"/>
      <c r="S14" s="83"/>
      <c r="U14" s="83"/>
      <c r="V14" s="74"/>
    </row>
    <row r="15" spans="2:30" ht="19.899999999999999" customHeight="1">
      <c r="B15" s="270" t="s">
        <v>132</v>
      </c>
      <c r="C15" s="271"/>
      <c r="D15" s="266"/>
      <c r="E15" s="238"/>
      <c r="F15" s="238"/>
      <c r="G15" s="238"/>
      <c r="H15" s="238"/>
      <c r="I15" s="238"/>
      <c r="J15" s="238"/>
      <c r="K15" s="239"/>
      <c r="L15" s="189" t="str">
        <f>IFERROR(HLOOKUP($D$11,プルダウン選択肢!$AA$1:$AR$11,10,0),"")</f>
        <v/>
      </c>
      <c r="M15" s="188" t="str">
        <f>IFERROR(HLOOKUP($D$11,プルダウン選択肢!$AT$1:$BK$11,10,0),"")</f>
        <v/>
      </c>
      <c r="N15" s="192"/>
      <c r="O15" s="192"/>
      <c r="P15" s="192"/>
      <c r="Q15" s="172"/>
      <c r="R15" s="74"/>
      <c r="S15" s="74"/>
      <c r="T15" s="74"/>
      <c r="U15" s="74"/>
      <c r="V15" s="74"/>
    </row>
    <row r="16" spans="2:30" ht="24.6" customHeight="1" thickBot="1">
      <c r="B16" s="196"/>
      <c r="D16" s="84"/>
      <c r="E16" s="84"/>
      <c r="F16" s="84"/>
      <c r="G16" s="197"/>
      <c r="H16" s="197"/>
      <c r="J16" s="198">
        <f>IF($D$11=0,"",VLOOKUP($D$11,プルダウン選択肢!$A:$C,3,FALSE))</f>
        <v>0</v>
      </c>
      <c r="K16" s="198">
        <f>IF($D$11=0,"",VLOOKUP($D$11,プルダウン選択肢!$A:$B,2,FALSE))</f>
        <v>0</v>
      </c>
      <c r="L16" s="189" t="str">
        <f>IFERROR(HLOOKUP($D$11,プルダウン選択肢!$AA$1:$AR$11,11,0),"")</f>
        <v/>
      </c>
      <c r="M16" s="188" t="str">
        <f>IFERROR(HLOOKUP($D$11,プルダウン選択肢!$AT$1:$BK$11,11,0),"")</f>
        <v/>
      </c>
      <c r="N16" s="196"/>
      <c r="O16" s="196"/>
      <c r="P16" s="196"/>
      <c r="Q16" s="167"/>
      <c r="R16" s="86"/>
      <c r="S16" s="86"/>
      <c r="T16" s="86"/>
      <c r="U16" s="86"/>
      <c r="V16" s="86"/>
      <c r="W16" s="86"/>
      <c r="X16" s="86"/>
      <c r="Y16" s="86"/>
    </row>
    <row r="17" spans="2:31" ht="30.75" customHeight="1" thickBot="1">
      <c r="B17" s="139" t="s">
        <v>133</v>
      </c>
      <c r="C17" s="140" t="s">
        <v>134</v>
      </c>
      <c r="D17" s="141" t="s">
        <v>103</v>
      </c>
      <c r="E17" s="142" t="s">
        <v>135</v>
      </c>
      <c r="F17" s="142" t="s">
        <v>136</v>
      </c>
      <c r="G17" s="142" t="s">
        <v>137</v>
      </c>
      <c r="H17" s="143" t="s">
        <v>138</v>
      </c>
      <c r="I17" s="249" t="s">
        <v>199</v>
      </c>
      <c r="J17" s="250"/>
      <c r="K17" s="162" t="s">
        <v>205</v>
      </c>
      <c r="L17" s="251" t="s">
        <v>191</v>
      </c>
      <c r="M17" s="252"/>
      <c r="N17" s="252"/>
      <c r="O17" s="253"/>
    </row>
    <row r="18" spans="2:31" ht="18.75" customHeight="1">
      <c r="B18" s="96">
        <v>1</v>
      </c>
      <c r="C18" s="134"/>
      <c r="D18" s="89" t="str">
        <f t="shared" ref="D18:D82" si="0">PHONETIC(C18)</f>
        <v/>
      </c>
      <c r="E18" s="135"/>
      <c r="F18" s="136"/>
      <c r="G18" s="135"/>
      <c r="H18" s="134"/>
      <c r="I18" s="158"/>
      <c r="J18" s="159"/>
      <c r="K18" s="156"/>
      <c r="L18" s="137"/>
      <c r="M18" s="138"/>
      <c r="N18" s="138"/>
      <c r="O18" s="149"/>
    </row>
    <row r="19" spans="2:31" ht="18.75" customHeight="1">
      <c r="B19" s="88">
        <v>2</v>
      </c>
      <c r="C19" s="89"/>
      <c r="D19" s="89" t="str">
        <f t="shared" si="0"/>
        <v/>
      </c>
      <c r="E19" s="90"/>
      <c r="F19" s="91"/>
      <c r="G19" s="135"/>
      <c r="H19" s="89"/>
      <c r="I19" s="160"/>
      <c r="J19" s="152"/>
      <c r="K19" s="157"/>
      <c r="L19" s="130"/>
      <c r="M19" s="131"/>
      <c r="N19" s="131"/>
      <c r="O19" s="149"/>
    </row>
    <row r="20" spans="2:31" ht="18.75" customHeight="1">
      <c r="B20" s="88">
        <v>3</v>
      </c>
      <c r="C20" s="89"/>
      <c r="D20" s="89" t="str">
        <f t="shared" si="0"/>
        <v/>
      </c>
      <c r="E20" s="90"/>
      <c r="F20" s="91"/>
      <c r="G20" s="135"/>
      <c r="H20" s="89"/>
      <c r="I20" s="151"/>
      <c r="J20" s="152"/>
      <c r="K20" s="157"/>
      <c r="L20" s="130"/>
      <c r="M20" s="131"/>
      <c r="N20" s="131"/>
      <c r="O20" s="149"/>
    </row>
    <row r="21" spans="2:31" ht="18.75" customHeight="1">
      <c r="B21" s="88">
        <v>4</v>
      </c>
      <c r="C21" s="89"/>
      <c r="D21" s="89" t="str">
        <f t="shared" si="0"/>
        <v/>
      </c>
      <c r="E21" s="90"/>
      <c r="F21" s="91"/>
      <c r="G21" s="135"/>
      <c r="H21" s="89"/>
      <c r="I21" s="151"/>
      <c r="J21" s="152"/>
      <c r="K21" s="157"/>
      <c r="L21" s="130"/>
      <c r="M21" s="131"/>
      <c r="N21" s="131"/>
      <c r="O21" s="149"/>
    </row>
    <row r="22" spans="2:31" ht="18.75" customHeight="1">
      <c r="B22" s="88">
        <v>5</v>
      </c>
      <c r="C22" s="89"/>
      <c r="D22" s="89" t="str">
        <f t="shared" si="0"/>
        <v/>
      </c>
      <c r="E22" s="90"/>
      <c r="F22" s="91"/>
      <c r="G22" s="135"/>
      <c r="H22" s="89"/>
      <c r="I22" s="151"/>
      <c r="J22" s="152"/>
      <c r="K22" s="157"/>
      <c r="L22" s="130"/>
      <c r="M22" s="131"/>
      <c r="N22" s="131"/>
      <c r="O22" s="149"/>
    </row>
    <row r="23" spans="2:31" ht="18.75" customHeight="1">
      <c r="B23" s="88">
        <v>6</v>
      </c>
      <c r="C23" s="89"/>
      <c r="D23" s="89" t="str">
        <f t="shared" si="0"/>
        <v/>
      </c>
      <c r="E23" s="90"/>
      <c r="F23" s="91"/>
      <c r="G23" s="135"/>
      <c r="H23" s="89"/>
      <c r="I23" s="151"/>
      <c r="J23" s="152"/>
      <c r="K23" s="157"/>
      <c r="L23" s="130"/>
      <c r="M23" s="131"/>
      <c r="N23" s="131"/>
      <c r="O23" s="149"/>
    </row>
    <row r="24" spans="2:31" ht="18.75" customHeight="1">
      <c r="B24" s="88">
        <v>7</v>
      </c>
      <c r="C24" s="89"/>
      <c r="D24" s="89" t="str">
        <f t="shared" si="0"/>
        <v/>
      </c>
      <c r="E24" s="90"/>
      <c r="F24" s="91"/>
      <c r="G24" s="135"/>
      <c r="H24" s="89"/>
      <c r="I24" s="151"/>
      <c r="J24" s="152"/>
      <c r="K24" s="157"/>
      <c r="L24" s="130"/>
      <c r="M24" s="131"/>
      <c r="N24" s="131"/>
      <c r="O24" s="149"/>
    </row>
    <row r="25" spans="2:31" ht="18.75" customHeight="1">
      <c r="B25" s="88">
        <v>8</v>
      </c>
      <c r="C25" s="89"/>
      <c r="D25" s="89" t="str">
        <f t="shared" si="0"/>
        <v/>
      </c>
      <c r="E25" s="90"/>
      <c r="F25" s="91"/>
      <c r="G25" s="135"/>
      <c r="H25" s="89"/>
      <c r="I25" s="151"/>
      <c r="J25" s="152"/>
      <c r="K25" s="157"/>
      <c r="L25" s="130"/>
      <c r="M25" s="131"/>
      <c r="N25" s="131"/>
      <c r="O25" s="149"/>
      <c r="AE25" s="95"/>
    </row>
    <row r="26" spans="2:31" ht="18.75" customHeight="1">
      <c r="B26" s="88">
        <v>9</v>
      </c>
      <c r="C26" s="89"/>
      <c r="D26" s="89" t="str">
        <f t="shared" si="0"/>
        <v/>
      </c>
      <c r="E26" s="90"/>
      <c r="F26" s="91"/>
      <c r="G26" s="135"/>
      <c r="H26" s="89"/>
      <c r="I26" s="151"/>
      <c r="J26" s="152"/>
      <c r="K26" s="157"/>
      <c r="L26" s="130"/>
      <c r="M26" s="131"/>
      <c r="N26" s="131"/>
      <c r="O26" s="149"/>
    </row>
    <row r="27" spans="2:31" ht="18.75" customHeight="1">
      <c r="B27" s="88">
        <v>10</v>
      </c>
      <c r="C27" s="89"/>
      <c r="D27" s="89" t="str">
        <f t="shared" si="0"/>
        <v/>
      </c>
      <c r="E27" s="90"/>
      <c r="F27" s="91"/>
      <c r="G27" s="135"/>
      <c r="H27" s="89"/>
      <c r="I27" s="151"/>
      <c r="J27" s="152"/>
      <c r="K27" s="157"/>
      <c r="L27" s="130"/>
      <c r="M27" s="131"/>
      <c r="N27" s="131"/>
      <c r="O27" s="149"/>
    </row>
    <row r="28" spans="2:31" ht="18.75" customHeight="1">
      <c r="B28" s="88">
        <v>11</v>
      </c>
      <c r="C28" s="89"/>
      <c r="D28" s="89" t="str">
        <f t="shared" si="0"/>
        <v/>
      </c>
      <c r="E28" s="90"/>
      <c r="F28" s="91"/>
      <c r="G28" s="135"/>
      <c r="H28" s="89"/>
      <c r="I28" s="92"/>
      <c r="J28" s="152"/>
      <c r="K28" s="153"/>
      <c r="L28" s="130"/>
      <c r="M28" s="131"/>
      <c r="N28" s="131"/>
      <c r="O28" s="149"/>
    </row>
    <row r="29" spans="2:31" ht="18.75" customHeight="1">
      <c r="B29" s="88">
        <v>12</v>
      </c>
      <c r="C29" s="89"/>
      <c r="D29" s="89" t="str">
        <f t="shared" si="0"/>
        <v/>
      </c>
      <c r="E29" s="90"/>
      <c r="F29" s="91"/>
      <c r="G29" s="135"/>
      <c r="H29" s="89"/>
      <c r="I29" s="92"/>
      <c r="J29" s="152"/>
      <c r="K29" s="153"/>
      <c r="L29" s="130"/>
      <c r="M29" s="131"/>
      <c r="N29" s="131"/>
      <c r="O29" s="149"/>
    </row>
    <row r="30" spans="2:31" ht="18.75" customHeight="1">
      <c r="B30" s="88">
        <v>13</v>
      </c>
      <c r="C30" s="89"/>
      <c r="D30" s="89" t="str">
        <f t="shared" si="0"/>
        <v/>
      </c>
      <c r="E30" s="90"/>
      <c r="F30" s="91"/>
      <c r="G30" s="135"/>
      <c r="H30" s="89"/>
      <c r="I30" s="92"/>
      <c r="J30" s="152"/>
      <c r="K30" s="153"/>
      <c r="L30" s="130"/>
      <c r="M30" s="131"/>
      <c r="N30" s="131"/>
      <c r="O30" s="149"/>
    </row>
    <row r="31" spans="2:31" ht="18.75" customHeight="1">
      <c r="B31" s="88">
        <v>14</v>
      </c>
      <c r="C31" s="89"/>
      <c r="D31" s="89" t="str">
        <f t="shared" si="0"/>
        <v/>
      </c>
      <c r="E31" s="90"/>
      <c r="F31" s="91"/>
      <c r="G31" s="135"/>
      <c r="H31" s="89"/>
      <c r="I31" s="92"/>
      <c r="J31" s="152"/>
      <c r="K31" s="153"/>
      <c r="L31" s="130"/>
      <c r="M31" s="131"/>
      <c r="N31" s="131"/>
      <c r="O31" s="149"/>
    </row>
    <row r="32" spans="2:31" ht="18.75" customHeight="1">
      <c r="B32" s="88">
        <v>15</v>
      </c>
      <c r="C32" s="89"/>
      <c r="D32" s="89" t="str">
        <f t="shared" si="0"/>
        <v/>
      </c>
      <c r="E32" s="90"/>
      <c r="F32" s="91"/>
      <c r="G32" s="135"/>
      <c r="H32" s="89"/>
      <c r="I32" s="92"/>
      <c r="J32" s="152"/>
      <c r="K32" s="153"/>
      <c r="L32" s="130"/>
      <c r="M32" s="131"/>
      <c r="N32" s="131"/>
      <c r="O32" s="149"/>
    </row>
    <row r="33" spans="2:31" ht="18.75" customHeight="1">
      <c r="B33" s="88">
        <v>16</v>
      </c>
      <c r="C33" s="89"/>
      <c r="D33" s="89" t="str">
        <f t="shared" si="0"/>
        <v/>
      </c>
      <c r="E33" s="90"/>
      <c r="F33" s="91"/>
      <c r="G33" s="135"/>
      <c r="H33" s="89"/>
      <c r="I33" s="92"/>
      <c r="J33" s="152"/>
      <c r="K33" s="153"/>
      <c r="L33" s="130"/>
      <c r="M33" s="131"/>
      <c r="N33" s="131"/>
      <c r="O33" s="149"/>
    </row>
    <row r="34" spans="2:31" ht="18.75" customHeight="1">
      <c r="B34" s="88">
        <v>17</v>
      </c>
      <c r="C34" s="89"/>
      <c r="D34" s="89" t="str">
        <f t="shared" si="0"/>
        <v/>
      </c>
      <c r="E34" s="90"/>
      <c r="F34" s="91"/>
      <c r="G34" s="135"/>
      <c r="H34" s="89"/>
      <c r="I34" s="92"/>
      <c r="J34" s="152"/>
      <c r="K34" s="153"/>
      <c r="L34" s="130"/>
      <c r="M34" s="131"/>
      <c r="N34" s="131"/>
      <c r="O34" s="149"/>
    </row>
    <row r="35" spans="2:31" ht="18.75" customHeight="1">
      <c r="B35" s="88">
        <v>18</v>
      </c>
      <c r="C35" s="89"/>
      <c r="D35" s="89" t="str">
        <f t="shared" si="0"/>
        <v/>
      </c>
      <c r="E35" s="90"/>
      <c r="F35" s="91"/>
      <c r="G35" s="135"/>
      <c r="H35" s="89"/>
      <c r="I35" s="92"/>
      <c r="J35" s="152"/>
      <c r="K35" s="153"/>
      <c r="L35" s="130"/>
      <c r="M35" s="131"/>
      <c r="N35" s="131"/>
      <c r="O35" s="149"/>
    </row>
    <row r="36" spans="2:31" ht="18.75" customHeight="1">
      <c r="B36" s="88">
        <v>19</v>
      </c>
      <c r="C36" s="89"/>
      <c r="D36" s="89" t="str">
        <f t="shared" si="0"/>
        <v/>
      </c>
      <c r="E36" s="90"/>
      <c r="F36" s="91"/>
      <c r="G36" s="135"/>
      <c r="H36" s="89"/>
      <c r="I36" s="92"/>
      <c r="J36" s="152"/>
      <c r="K36" s="153"/>
      <c r="L36" s="130"/>
      <c r="M36" s="131"/>
      <c r="N36" s="131"/>
      <c r="O36" s="149"/>
    </row>
    <row r="37" spans="2:31" ht="18.75" customHeight="1">
      <c r="B37" s="88">
        <v>20</v>
      </c>
      <c r="C37" s="89"/>
      <c r="D37" s="89" t="str">
        <f t="shared" si="0"/>
        <v/>
      </c>
      <c r="E37" s="90"/>
      <c r="F37" s="91"/>
      <c r="G37" s="135"/>
      <c r="H37" s="89"/>
      <c r="I37" s="92"/>
      <c r="J37" s="152"/>
      <c r="K37" s="153"/>
      <c r="L37" s="130"/>
      <c r="M37" s="131"/>
      <c r="N37" s="131"/>
      <c r="O37" s="149"/>
    </row>
    <row r="38" spans="2:31" ht="18.75" customHeight="1">
      <c r="B38" s="88">
        <v>21</v>
      </c>
      <c r="C38" s="89"/>
      <c r="D38" s="89" t="str">
        <f t="shared" si="0"/>
        <v/>
      </c>
      <c r="E38" s="90"/>
      <c r="F38" s="91"/>
      <c r="G38" s="135"/>
      <c r="H38" s="89"/>
      <c r="I38" s="92"/>
      <c r="J38" s="152"/>
      <c r="K38" s="153"/>
      <c r="L38" s="130"/>
      <c r="M38" s="131"/>
      <c r="N38" s="131"/>
      <c r="O38" s="149"/>
    </row>
    <row r="39" spans="2:31" ht="18.75" customHeight="1">
      <c r="B39" s="88">
        <v>22</v>
      </c>
      <c r="C39" s="89"/>
      <c r="D39" s="89" t="str">
        <f t="shared" si="0"/>
        <v/>
      </c>
      <c r="E39" s="90"/>
      <c r="F39" s="91"/>
      <c r="G39" s="135"/>
      <c r="H39" s="89"/>
      <c r="I39" s="92"/>
      <c r="J39" s="152"/>
      <c r="K39" s="153"/>
      <c r="L39" s="130"/>
      <c r="M39" s="131"/>
      <c r="N39" s="131"/>
      <c r="O39" s="149"/>
    </row>
    <row r="40" spans="2:31" ht="18.75" customHeight="1">
      <c r="B40" s="88">
        <v>23</v>
      </c>
      <c r="C40" s="89"/>
      <c r="D40" s="89" t="str">
        <f t="shared" si="0"/>
        <v/>
      </c>
      <c r="E40" s="90"/>
      <c r="F40" s="91"/>
      <c r="G40" s="135"/>
      <c r="H40" s="89"/>
      <c r="I40" s="92"/>
      <c r="J40" s="152"/>
      <c r="K40" s="153"/>
      <c r="L40" s="130"/>
      <c r="M40" s="131"/>
      <c r="N40" s="131"/>
      <c r="O40" s="149"/>
    </row>
    <row r="41" spans="2:31" ht="18.75" customHeight="1">
      <c r="B41" s="88">
        <v>24</v>
      </c>
      <c r="C41" s="89"/>
      <c r="D41" s="89" t="str">
        <f t="shared" si="0"/>
        <v/>
      </c>
      <c r="E41" s="90"/>
      <c r="F41" s="91"/>
      <c r="G41" s="135"/>
      <c r="H41" s="89"/>
      <c r="I41" s="92"/>
      <c r="J41" s="152"/>
      <c r="K41" s="153"/>
      <c r="L41" s="130"/>
      <c r="M41" s="131"/>
      <c r="N41" s="131"/>
      <c r="O41" s="149"/>
    </row>
    <row r="42" spans="2:31" ht="18.75" customHeight="1">
      <c r="B42" s="88">
        <v>25</v>
      </c>
      <c r="C42" s="89"/>
      <c r="D42" s="89" t="str">
        <f t="shared" si="0"/>
        <v/>
      </c>
      <c r="E42" s="90"/>
      <c r="F42" s="91"/>
      <c r="G42" s="135"/>
      <c r="H42" s="89"/>
      <c r="I42" s="92"/>
      <c r="J42" s="152"/>
      <c r="K42" s="153"/>
      <c r="L42" s="130"/>
      <c r="M42" s="131"/>
      <c r="N42" s="131"/>
      <c r="O42" s="149"/>
    </row>
    <row r="43" spans="2:31" ht="18.75" customHeight="1">
      <c r="B43" s="88">
        <v>26</v>
      </c>
      <c r="C43" s="89"/>
      <c r="D43" s="89" t="str">
        <f t="shared" si="0"/>
        <v/>
      </c>
      <c r="E43" s="90"/>
      <c r="F43" s="91"/>
      <c r="G43" s="135"/>
      <c r="H43" s="89"/>
      <c r="I43" s="92"/>
      <c r="J43" s="152"/>
      <c r="K43" s="153"/>
      <c r="L43" s="130"/>
      <c r="M43" s="131"/>
      <c r="N43" s="131"/>
      <c r="O43" s="149"/>
    </row>
    <row r="44" spans="2:31" ht="18.75" customHeight="1">
      <c r="B44" s="88">
        <v>27</v>
      </c>
      <c r="C44" s="89"/>
      <c r="D44" s="89" t="str">
        <f t="shared" si="0"/>
        <v/>
      </c>
      <c r="E44" s="90"/>
      <c r="F44" s="91"/>
      <c r="G44" s="135"/>
      <c r="H44" s="89"/>
      <c r="I44" s="92"/>
      <c r="J44" s="152"/>
      <c r="K44" s="153"/>
      <c r="L44" s="130"/>
      <c r="M44" s="131"/>
      <c r="N44" s="131"/>
      <c r="O44" s="149"/>
      <c r="Q44"/>
      <c r="AE44" s="95"/>
    </row>
    <row r="45" spans="2:31" ht="18.75" customHeight="1">
      <c r="B45" s="97">
        <v>28</v>
      </c>
      <c r="C45" s="90"/>
      <c r="D45" s="90" t="str">
        <f t="shared" si="0"/>
        <v/>
      </c>
      <c r="E45" s="90"/>
      <c r="F45" s="91"/>
      <c r="G45" s="135"/>
      <c r="H45" s="90"/>
      <c r="I45" s="151"/>
      <c r="J45" s="152"/>
      <c r="K45" s="153"/>
      <c r="L45" s="130"/>
      <c r="M45" s="131"/>
      <c r="N45" s="131"/>
      <c r="O45" s="149"/>
    </row>
    <row r="46" spans="2:31" ht="18.75" customHeight="1">
      <c r="B46" s="97">
        <v>29</v>
      </c>
      <c r="C46" s="90"/>
      <c r="D46" s="90" t="str">
        <f t="shared" si="0"/>
        <v/>
      </c>
      <c r="E46" s="90"/>
      <c r="F46" s="91"/>
      <c r="G46" s="135"/>
      <c r="H46" s="90"/>
      <c r="I46" s="151"/>
      <c r="J46" s="152"/>
      <c r="K46" s="153"/>
      <c r="L46" s="130"/>
      <c r="M46" s="131"/>
      <c r="N46" s="131"/>
      <c r="O46" s="149"/>
    </row>
    <row r="47" spans="2:31" ht="18.75" customHeight="1">
      <c r="B47" s="88">
        <v>30</v>
      </c>
      <c r="C47" s="89"/>
      <c r="D47" s="89" t="str">
        <f t="shared" si="0"/>
        <v/>
      </c>
      <c r="E47" s="90"/>
      <c r="F47" s="91"/>
      <c r="G47" s="135"/>
      <c r="H47" s="89"/>
      <c r="I47" s="92"/>
      <c r="J47" s="152"/>
      <c r="K47" s="153"/>
      <c r="L47" s="130"/>
      <c r="M47" s="131"/>
      <c r="N47" s="131"/>
      <c r="O47" s="149"/>
    </row>
    <row r="48" spans="2:31" ht="18.75" customHeight="1">
      <c r="B48" s="88">
        <v>31</v>
      </c>
      <c r="C48" s="89"/>
      <c r="D48" s="89" t="str">
        <f t="shared" si="0"/>
        <v/>
      </c>
      <c r="E48" s="90"/>
      <c r="F48" s="91"/>
      <c r="G48" s="135"/>
      <c r="H48" s="89"/>
      <c r="I48" s="92"/>
      <c r="J48" s="152"/>
      <c r="K48" s="153"/>
      <c r="L48" s="130"/>
      <c r="M48" s="131"/>
      <c r="N48" s="131"/>
      <c r="O48" s="149"/>
    </row>
    <row r="49" spans="2:15" ht="18.75" customHeight="1">
      <c r="B49" s="88">
        <v>32</v>
      </c>
      <c r="C49" s="89"/>
      <c r="D49" s="89" t="str">
        <f t="shared" si="0"/>
        <v/>
      </c>
      <c r="E49" s="90"/>
      <c r="F49" s="91"/>
      <c r="G49" s="135"/>
      <c r="H49" s="89"/>
      <c r="I49" s="92"/>
      <c r="J49" s="152"/>
      <c r="K49" s="153"/>
      <c r="L49" s="130"/>
      <c r="M49" s="131"/>
      <c r="N49" s="131"/>
      <c r="O49" s="149"/>
    </row>
    <row r="50" spans="2:15" ht="18.75" customHeight="1">
      <c r="B50" s="88">
        <v>33</v>
      </c>
      <c r="C50" s="89"/>
      <c r="D50" s="89" t="str">
        <f t="shared" si="0"/>
        <v/>
      </c>
      <c r="E50" s="90"/>
      <c r="F50" s="91"/>
      <c r="G50" s="135"/>
      <c r="H50" s="89"/>
      <c r="I50" s="92"/>
      <c r="J50" s="152"/>
      <c r="K50" s="153"/>
      <c r="L50" s="130"/>
      <c r="M50" s="131"/>
      <c r="N50" s="131"/>
      <c r="O50" s="149"/>
    </row>
    <row r="51" spans="2:15" ht="18.75" customHeight="1">
      <c r="B51" s="88">
        <v>34</v>
      </c>
      <c r="C51" s="89"/>
      <c r="D51" s="89" t="str">
        <f t="shared" si="0"/>
        <v/>
      </c>
      <c r="E51" s="90"/>
      <c r="F51" s="91"/>
      <c r="G51" s="135"/>
      <c r="H51" s="89"/>
      <c r="I51" s="92"/>
      <c r="J51" s="152"/>
      <c r="K51" s="153"/>
      <c r="L51" s="130"/>
      <c r="M51" s="131"/>
      <c r="N51" s="131"/>
      <c r="O51" s="149"/>
    </row>
    <row r="52" spans="2:15" ht="18.75" customHeight="1">
      <c r="B52" s="88">
        <v>35</v>
      </c>
      <c r="C52" s="89"/>
      <c r="D52" s="89" t="str">
        <f t="shared" si="0"/>
        <v/>
      </c>
      <c r="E52" s="90"/>
      <c r="F52" s="91"/>
      <c r="G52" s="135"/>
      <c r="H52" s="89"/>
      <c r="I52" s="92"/>
      <c r="J52" s="152"/>
      <c r="K52" s="153"/>
      <c r="L52" s="130"/>
      <c r="M52" s="131"/>
      <c r="N52" s="131"/>
      <c r="O52" s="149"/>
    </row>
    <row r="53" spans="2:15" ht="18.75" customHeight="1">
      <c r="B53" s="88">
        <v>36</v>
      </c>
      <c r="C53" s="89"/>
      <c r="D53" s="89" t="str">
        <f t="shared" si="0"/>
        <v/>
      </c>
      <c r="E53" s="90"/>
      <c r="F53" s="91"/>
      <c r="G53" s="135"/>
      <c r="H53" s="89"/>
      <c r="I53" s="92"/>
      <c r="J53" s="152"/>
      <c r="K53" s="153"/>
      <c r="L53" s="130"/>
      <c r="M53" s="131"/>
      <c r="N53" s="131"/>
      <c r="O53" s="149"/>
    </row>
    <row r="54" spans="2:15" ht="18.75" customHeight="1">
      <c r="B54" s="88">
        <v>37</v>
      </c>
      <c r="C54" s="89"/>
      <c r="D54" s="89" t="str">
        <f t="shared" si="0"/>
        <v/>
      </c>
      <c r="E54" s="90"/>
      <c r="F54" s="91"/>
      <c r="G54" s="135"/>
      <c r="H54" s="89"/>
      <c r="I54" s="92"/>
      <c r="J54" s="152"/>
      <c r="K54" s="153"/>
      <c r="L54" s="130"/>
      <c r="M54" s="131"/>
      <c r="N54" s="131"/>
      <c r="O54" s="149"/>
    </row>
    <row r="55" spans="2:15" ht="18.75" customHeight="1">
      <c r="B55" s="88">
        <v>38</v>
      </c>
      <c r="C55" s="89"/>
      <c r="D55" s="89" t="str">
        <f t="shared" si="0"/>
        <v/>
      </c>
      <c r="E55" s="90"/>
      <c r="F55" s="91"/>
      <c r="G55" s="135"/>
      <c r="H55" s="89"/>
      <c r="I55" s="92"/>
      <c r="J55" s="152"/>
      <c r="K55" s="153"/>
      <c r="L55" s="130"/>
      <c r="M55" s="131"/>
      <c r="N55" s="131"/>
      <c r="O55" s="149"/>
    </row>
    <row r="56" spans="2:15" ht="18.75" customHeight="1">
      <c r="B56" s="88">
        <v>39</v>
      </c>
      <c r="C56" s="89"/>
      <c r="D56" s="89" t="str">
        <f t="shared" si="0"/>
        <v/>
      </c>
      <c r="E56" s="90"/>
      <c r="F56" s="91"/>
      <c r="G56" s="135"/>
      <c r="H56" s="89"/>
      <c r="I56" s="92"/>
      <c r="J56" s="152"/>
      <c r="K56" s="153"/>
      <c r="L56" s="130"/>
      <c r="M56" s="131"/>
      <c r="N56" s="131"/>
      <c r="O56" s="149"/>
    </row>
    <row r="57" spans="2:15" ht="18.75" customHeight="1">
      <c r="B57" s="88">
        <v>40</v>
      </c>
      <c r="C57" s="89"/>
      <c r="D57" s="89" t="str">
        <f t="shared" si="0"/>
        <v/>
      </c>
      <c r="E57" s="90"/>
      <c r="F57" s="91"/>
      <c r="G57" s="135"/>
      <c r="H57" s="89"/>
      <c r="I57" s="92"/>
      <c r="J57" s="152"/>
      <c r="K57" s="153"/>
      <c r="L57" s="130"/>
      <c r="M57" s="131"/>
      <c r="N57" s="131"/>
      <c r="O57" s="149"/>
    </row>
    <row r="58" spans="2:15" ht="18.75" customHeight="1">
      <c r="B58" s="88">
        <v>41</v>
      </c>
      <c r="C58" s="89"/>
      <c r="D58" s="89" t="str">
        <f t="shared" si="0"/>
        <v/>
      </c>
      <c r="E58" s="90"/>
      <c r="F58" s="91"/>
      <c r="G58" s="135"/>
      <c r="H58" s="89"/>
      <c r="I58" s="92"/>
      <c r="J58" s="152"/>
      <c r="K58" s="153"/>
      <c r="L58" s="130"/>
      <c r="M58" s="131"/>
      <c r="N58" s="131"/>
      <c r="O58" s="149"/>
    </row>
    <row r="59" spans="2:15" ht="18.75" customHeight="1">
      <c r="B59" s="88">
        <v>42</v>
      </c>
      <c r="C59" s="89"/>
      <c r="D59" s="89" t="str">
        <f t="shared" si="0"/>
        <v/>
      </c>
      <c r="E59" s="90"/>
      <c r="F59" s="91"/>
      <c r="G59" s="135"/>
      <c r="H59" s="89"/>
      <c r="I59" s="92"/>
      <c r="J59" s="152"/>
      <c r="K59" s="153"/>
      <c r="L59" s="130"/>
      <c r="M59" s="131"/>
      <c r="N59" s="131"/>
      <c r="O59" s="149"/>
    </row>
    <row r="60" spans="2:15" ht="18.75" customHeight="1">
      <c r="B60" s="88">
        <v>43</v>
      </c>
      <c r="C60" s="89"/>
      <c r="D60" s="89" t="str">
        <f t="shared" si="0"/>
        <v/>
      </c>
      <c r="E60" s="90"/>
      <c r="F60" s="91"/>
      <c r="G60" s="135"/>
      <c r="H60" s="89"/>
      <c r="I60" s="92"/>
      <c r="J60" s="152"/>
      <c r="K60" s="153"/>
      <c r="L60" s="130"/>
      <c r="M60" s="131"/>
      <c r="N60" s="131"/>
      <c r="O60" s="149"/>
    </row>
    <row r="61" spans="2:15" ht="18.75" customHeight="1">
      <c r="B61" s="88">
        <v>44</v>
      </c>
      <c r="C61" s="89"/>
      <c r="D61" s="89" t="str">
        <f t="shared" si="0"/>
        <v/>
      </c>
      <c r="E61" s="90"/>
      <c r="F61" s="91"/>
      <c r="G61" s="135"/>
      <c r="H61" s="89"/>
      <c r="I61" s="92"/>
      <c r="J61" s="152"/>
      <c r="K61" s="153"/>
      <c r="L61" s="130"/>
      <c r="M61" s="131"/>
      <c r="N61" s="131"/>
      <c r="O61" s="149"/>
    </row>
    <row r="62" spans="2:15" ht="18.75" customHeight="1">
      <c r="B62" s="88">
        <v>45</v>
      </c>
      <c r="C62" s="89"/>
      <c r="D62" s="89" t="str">
        <f t="shared" si="0"/>
        <v/>
      </c>
      <c r="E62" s="90"/>
      <c r="F62" s="91"/>
      <c r="G62" s="135"/>
      <c r="H62" s="89"/>
      <c r="I62" s="92"/>
      <c r="J62" s="152"/>
      <c r="K62" s="153"/>
      <c r="L62" s="130"/>
      <c r="M62" s="131"/>
      <c r="N62" s="131"/>
      <c r="O62" s="149"/>
    </row>
    <row r="63" spans="2:15" ht="18.75" customHeight="1">
      <c r="B63" s="88">
        <v>46</v>
      </c>
      <c r="C63" s="89"/>
      <c r="D63" s="89" t="str">
        <f t="shared" si="0"/>
        <v/>
      </c>
      <c r="E63" s="90"/>
      <c r="F63" s="91"/>
      <c r="G63" s="135"/>
      <c r="H63" s="89"/>
      <c r="I63" s="92"/>
      <c r="J63" s="152"/>
      <c r="K63" s="153"/>
      <c r="L63" s="130"/>
      <c r="M63" s="131"/>
      <c r="N63" s="131"/>
      <c r="O63" s="149"/>
    </row>
    <row r="64" spans="2:15" ht="18.75" customHeight="1">
      <c r="B64" s="88">
        <v>47</v>
      </c>
      <c r="C64" s="89"/>
      <c r="D64" s="89" t="str">
        <f t="shared" si="0"/>
        <v/>
      </c>
      <c r="E64" s="90"/>
      <c r="F64" s="91"/>
      <c r="G64" s="135"/>
      <c r="H64" s="89"/>
      <c r="I64" s="92"/>
      <c r="J64" s="152"/>
      <c r="K64" s="153"/>
      <c r="L64" s="130"/>
      <c r="M64" s="131"/>
      <c r="N64" s="131"/>
      <c r="O64" s="149"/>
    </row>
    <row r="65" spans="2:15" ht="18.75" customHeight="1">
      <c r="B65" s="88">
        <v>48</v>
      </c>
      <c r="C65" s="89"/>
      <c r="D65" s="89" t="str">
        <f t="shared" si="0"/>
        <v/>
      </c>
      <c r="E65" s="90"/>
      <c r="F65" s="91"/>
      <c r="G65" s="135"/>
      <c r="H65" s="89"/>
      <c r="I65" s="92"/>
      <c r="J65" s="152"/>
      <c r="K65" s="153"/>
      <c r="L65" s="130"/>
      <c r="M65" s="131"/>
      <c r="N65" s="131"/>
      <c r="O65" s="149"/>
    </row>
    <row r="66" spans="2:15" ht="18.75" customHeight="1">
      <c r="B66" s="88">
        <v>49</v>
      </c>
      <c r="C66" s="89"/>
      <c r="D66" s="89" t="str">
        <f t="shared" si="0"/>
        <v/>
      </c>
      <c r="E66" s="90"/>
      <c r="F66" s="91"/>
      <c r="G66" s="135"/>
      <c r="H66" s="89"/>
      <c r="I66" s="92"/>
      <c r="J66" s="152"/>
      <c r="K66" s="153"/>
      <c r="L66" s="130"/>
      <c r="M66" s="131"/>
      <c r="N66" s="131"/>
      <c r="O66" s="149"/>
    </row>
    <row r="67" spans="2:15" ht="18.75" customHeight="1">
      <c r="B67" s="88">
        <v>50</v>
      </c>
      <c r="C67" s="89"/>
      <c r="D67" s="89" t="str">
        <f t="shared" si="0"/>
        <v/>
      </c>
      <c r="E67" s="90"/>
      <c r="F67" s="91"/>
      <c r="G67" s="135"/>
      <c r="H67" s="89"/>
      <c r="I67" s="92"/>
      <c r="J67" s="152"/>
      <c r="K67" s="153"/>
      <c r="L67" s="130"/>
      <c r="M67" s="131"/>
      <c r="N67" s="131"/>
      <c r="O67" s="149"/>
    </row>
    <row r="68" spans="2:15" ht="18.75" customHeight="1">
      <c r="B68" s="88">
        <v>51</v>
      </c>
      <c r="C68" s="89"/>
      <c r="D68" s="89" t="str">
        <f t="shared" si="0"/>
        <v/>
      </c>
      <c r="E68" s="90"/>
      <c r="F68" s="91"/>
      <c r="G68" s="135"/>
      <c r="H68" s="89"/>
      <c r="I68" s="92"/>
      <c r="J68" s="152"/>
      <c r="K68" s="153"/>
      <c r="L68" s="130"/>
      <c r="M68" s="131"/>
      <c r="N68" s="131"/>
      <c r="O68" s="149"/>
    </row>
    <row r="69" spans="2:15" ht="18.75" customHeight="1">
      <c r="B69" s="88">
        <v>52</v>
      </c>
      <c r="C69" s="89"/>
      <c r="D69" s="89" t="str">
        <f t="shared" si="0"/>
        <v/>
      </c>
      <c r="E69" s="90"/>
      <c r="F69" s="91"/>
      <c r="G69" s="135"/>
      <c r="H69" s="89"/>
      <c r="I69" s="92"/>
      <c r="J69" s="152"/>
      <c r="K69" s="153"/>
      <c r="L69" s="130"/>
      <c r="M69" s="131"/>
      <c r="N69" s="131"/>
      <c r="O69" s="149"/>
    </row>
    <row r="70" spans="2:15" ht="18.75" customHeight="1">
      <c r="B70" s="88">
        <v>53</v>
      </c>
      <c r="C70" s="89"/>
      <c r="D70" s="89" t="str">
        <f t="shared" si="0"/>
        <v/>
      </c>
      <c r="E70" s="90"/>
      <c r="F70" s="91"/>
      <c r="G70" s="135"/>
      <c r="H70" s="89"/>
      <c r="I70" s="92"/>
      <c r="J70" s="152"/>
      <c r="K70" s="153"/>
      <c r="L70" s="130"/>
      <c r="M70" s="131"/>
      <c r="N70" s="131"/>
      <c r="O70" s="149"/>
    </row>
    <row r="71" spans="2:15" ht="18.75" customHeight="1">
      <c r="B71" s="88">
        <v>54</v>
      </c>
      <c r="C71" s="89"/>
      <c r="D71" s="89" t="str">
        <f t="shared" si="0"/>
        <v/>
      </c>
      <c r="E71" s="90"/>
      <c r="F71" s="91"/>
      <c r="G71" s="135"/>
      <c r="H71" s="89"/>
      <c r="I71" s="92"/>
      <c r="J71" s="152"/>
      <c r="K71" s="153"/>
      <c r="L71" s="130"/>
      <c r="M71" s="131"/>
      <c r="N71" s="131"/>
      <c r="O71" s="149"/>
    </row>
    <row r="72" spans="2:15" ht="18.75" customHeight="1">
      <c r="B72" s="88">
        <v>55</v>
      </c>
      <c r="C72" s="89"/>
      <c r="D72" s="89" t="str">
        <f t="shared" si="0"/>
        <v/>
      </c>
      <c r="E72" s="90"/>
      <c r="F72" s="91"/>
      <c r="G72" s="135"/>
      <c r="H72" s="89"/>
      <c r="I72" s="92"/>
      <c r="J72" s="152"/>
      <c r="K72" s="153"/>
      <c r="L72" s="130"/>
      <c r="M72" s="131"/>
      <c r="N72" s="131"/>
      <c r="O72" s="149"/>
    </row>
    <row r="73" spans="2:15" ht="18.75" customHeight="1">
      <c r="B73" s="88">
        <v>56</v>
      </c>
      <c r="C73" s="89"/>
      <c r="D73" s="89" t="str">
        <f t="shared" si="0"/>
        <v/>
      </c>
      <c r="E73" s="90"/>
      <c r="F73" s="91"/>
      <c r="G73" s="135"/>
      <c r="H73" s="89"/>
      <c r="I73" s="92"/>
      <c r="J73" s="152"/>
      <c r="K73" s="153"/>
      <c r="L73" s="130"/>
      <c r="M73" s="131"/>
      <c r="N73" s="131"/>
      <c r="O73" s="149"/>
    </row>
    <row r="74" spans="2:15" ht="18.75" customHeight="1">
      <c r="B74" s="88">
        <v>57</v>
      </c>
      <c r="C74" s="89"/>
      <c r="D74" s="89" t="str">
        <f t="shared" si="0"/>
        <v/>
      </c>
      <c r="E74" s="90"/>
      <c r="F74" s="91"/>
      <c r="G74" s="135"/>
      <c r="H74" s="89"/>
      <c r="I74" s="92"/>
      <c r="J74" s="152"/>
      <c r="K74" s="153"/>
      <c r="L74" s="130"/>
      <c r="M74" s="131"/>
      <c r="N74" s="131"/>
      <c r="O74" s="149"/>
    </row>
    <row r="75" spans="2:15" ht="18.75" customHeight="1">
      <c r="B75" s="88">
        <v>58</v>
      </c>
      <c r="C75" s="89"/>
      <c r="D75" s="89" t="str">
        <f t="shared" si="0"/>
        <v/>
      </c>
      <c r="E75" s="90"/>
      <c r="F75" s="91"/>
      <c r="G75" s="135"/>
      <c r="H75" s="89"/>
      <c r="I75" s="92"/>
      <c r="J75" s="152"/>
      <c r="K75" s="153"/>
      <c r="L75" s="130"/>
      <c r="M75" s="131"/>
      <c r="N75" s="131"/>
      <c r="O75" s="149"/>
    </row>
    <row r="76" spans="2:15" ht="18.75" customHeight="1">
      <c r="B76" s="88">
        <v>59</v>
      </c>
      <c r="C76" s="89"/>
      <c r="D76" s="89" t="str">
        <f t="shared" si="0"/>
        <v/>
      </c>
      <c r="E76" s="90"/>
      <c r="F76" s="91"/>
      <c r="G76" s="135"/>
      <c r="H76" s="89"/>
      <c r="I76" s="92"/>
      <c r="J76" s="152"/>
      <c r="K76" s="153"/>
      <c r="L76" s="130"/>
      <c r="M76" s="131"/>
      <c r="N76" s="131"/>
      <c r="O76" s="149"/>
    </row>
    <row r="77" spans="2:15" ht="18.75" customHeight="1">
      <c r="B77" s="88">
        <v>60</v>
      </c>
      <c r="C77" s="89"/>
      <c r="D77" s="89" t="str">
        <f t="shared" si="0"/>
        <v/>
      </c>
      <c r="E77" s="90"/>
      <c r="F77" s="91"/>
      <c r="G77" s="135"/>
      <c r="H77" s="89"/>
      <c r="I77" s="92"/>
      <c r="J77" s="152"/>
      <c r="K77" s="153"/>
      <c r="L77" s="130"/>
      <c r="M77" s="131"/>
      <c r="N77" s="131"/>
      <c r="O77" s="149"/>
    </row>
    <row r="78" spans="2:15" ht="18.75" customHeight="1">
      <c r="B78" s="88">
        <v>61</v>
      </c>
      <c r="C78" s="89"/>
      <c r="D78" s="89" t="str">
        <f t="shared" si="0"/>
        <v/>
      </c>
      <c r="E78" s="90"/>
      <c r="F78" s="91"/>
      <c r="G78" s="135"/>
      <c r="H78" s="89"/>
      <c r="I78" s="92"/>
      <c r="J78" s="152"/>
      <c r="K78" s="153"/>
      <c r="L78" s="130"/>
      <c r="M78" s="131"/>
      <c r="N78" s="131"/>
      <c r="O78" s="149"/>
    </row>
    <row r="79" spans="2:15" ht="18.75" customHeight="1">
      <c r="B79" s="88">
        <v>62</v>
      </c>
      <c r="C79" s="89"/>
      <c r="D79" s="89" t="str">
        <f t="shared" si="0"/>
        <v/>
      </c>
      <c r="E79" s="90"/>
      <c r="F79" s="91"/>
      <c r="G79" s="135"/>
      <c r="H79" s="89"/>
      <c r="I79" s="92"/>
      <c r="J79" s="152"/>
      <c r="K79" s="153"/>
      <c r="L79" s="130"/>
      <c r="M79" s="131"/>
      <c r="N79" s="131"/>
      <c r="O79" s="149"/>
    </row>
    <row r="80" spans="2:15" ht="18.75" customHeight="1">
      <c r="B80" s="88">
        <v>63</v>
      </c>
      <c r="C80" s="89"/>
      <c r="D80" s="89" t="str">
        <f t="shared" si="0"/>
        <v/>
      </c>
      <c r="E80" s="90"/>
      <c r="F80" s="91"/>
      <c r="G80" s="135"/>
      <c r="H80" s="89"/>
      <c r="I80" s="92"/>
      <c r="J80" s="152"/>
      <c r="K80" s="153"/>
      <c r="L80" s="130"/>
      <c r="M80" s="131"/>
      <c r="N80" s="131"/>
      <c r="O80" s="149"/>
    </row>
    <row r="81" spans="2:15" ht="18.75" customHeight="1">
      <c r="B81" s="88">
        <v>64</v>
      </c>
      <c r="C81" s="89"/>
      <c r="D81" s="89" t="str">
        <f t="shared" si="0"/>
        <v/>
      </c>
      <c r="E81" s="90"/>
      <c r="F81" s="91"/>
      <c r="G81" s="135"/>
      <c r="H81" s="89"/>
      <c r="I81" s="92"/>
      <c r="J81" s="152"/>
      <c r="K81" s="153"/>
      <c r="L81" s="130"/>
      <c r="M81" s="131"/>
      <c r="N81" s="131"/>
      <c r="O81" s="149"/>
    </row>
    <row r="82" spans="2:15" ht="18.75" customHeight="1">
      <c r="B82" s="88">
        <v>65</v>
      </c>
      <c r="C82" s="89"/>
      <c r="D82" s="89" t="str">
        <f t="shared" si="0"/>
        <v/>
      </c>
      <c r="E82" s="90"/>
      <c r="F82" s="91"/>
      <c r="G82" s="135"/>
      <c r="H82" s="89"/>
      <c r="I82" s="92"/>
      <c r="J82" s="152"/>
      <c r="K82" s="153"/>
      <c r="L82" s="130"/>
      <c r="M82" s="131"/>
      <c r="N82" s="131"/>
      <c r="O82" s="149"/>
    </row>
    <row r="83" spans="2:15" ht="18.75" customHeight="1">
      <c r="B83" s="88">
        <v>66</v>
      </c>
      <c r="C83" s="89"/>
      <c r="D83" s="89" t="str">
        <f t="shared" ref="D83:D146" si="1">PHONETIC(C83)</f>
        <v/>
      </c>
      <c r="E83" s="90"/>
      <c r="F83" s="91"/>
      <c r="G83" s="135"/>
      <c r="H83" s="89"/>
      <c r="I83" s="92"/>
      <c r="J83" s="152"/>
      <c r="K83" s="153"/>
      <c r="L83" s="130"/>
      <c r="M83" s="131"/>
      <c r="N83" s="131"/>
      <c r="O83" s="149"/>
    </row>
    <row r="84" spans="2:15" ht="18.75" customHeight="1">
      <c r="B84" s="88">
        <v>67</v>
      </c>
      <c r="C84" s="89"/>
      <c r="D84" s="89" t="str">
        <f t="shared" si="1"/>
        <v/>
      </c>
      <c r="E84" s="90"/>
      <c r="F84" s="91"/>
      <c r="G84" s="135"/>
      <c r="H84" s="89"/>
      <c r="I84" s="92"/>
      <c r="J84" s="152"/>
      <c r="K84" s="153"/>
      <c r="L84" s="130"/>
      <c r="M84" s="131"/>
      <c r="N84" s="131"/>
      <c r="O84" s="149"/>
    </row>
    <row r="85" spans="2:15" ht="18.75" customHeight="1">
      <c r="B85" s="88">
        <v>68</v>
      </c>
      <c r="C85" s="89"/>
      <c r="D85" s="89" t="str">
        <f t="shared" si="1"/>
        <v/>
      </c>
      <c r="E85" s="90"/>
      <c r="F85" s="91"/>
      <c r="G85" s="135"/>
      <c r="H85" s="89"/>
      <c r="I85" s="92"/>
      <c r="J85" s="152"/>
      <c r="K85" s="153"/>
      <c r="L85" s="130"/>
      <c r="M85" s="131"/>
      <c r="N85" s="131"/>
      <c r="O85" s="149"/>
    </row>
    <row r="86" spans="2:15" ht="18.75" customHeight="1">
      <c r="B86" s="88">
        <v>69</v>
      </c>
      <c r="C86" s="89"/>
      <c r="D86" s="89" t="str">
        <f t="shared" si="1"/>
        <v/>
      </c>
      <c r="E86" s="90"/>
      <c r="F86" s="91"/>
      <c r="G86" s="135"/>
      <c r="H86" s="89"/>
      <c r="I86" s="92"/>
      <c r="J86" s="152"/>
      <c r="K86" s="153"/>
      <c r="L86" s="130"/>
      <c r="M86" s="131"/>
      <c r="N86" s="131"/>
      <c r="O86" s="149"/>
    </row>
    <row r="87" spans="2:15" ht="18.75" customHeight="1">
      <c r="B87" s="88">
        <v>70</v>
      </c>
      <c r="C87" s="89"/>
      <c r="D87" s="89" t="str">
        <f t="shared" si="1"/>
        <v/>
      </c>
      <c r="E87" s="90"/>
      <c r="F87" s="91"/>
      <c r="G87" s="135"/>
      <c r="H87" s="89"/>
      <c r="I87" s="92"/>
      <c r="J87" s="152"/>
      <c r="K87" s="153"/>
      <c r="L87" s="130"/>
      <c r="M87" s="131"/>
      <c r="N87" s="131"/>
      <c r="O87" s="149"/>
    </row>
    <row r="88" spans="2:15" ht="18.75" customHeight="1">
      <c r="B88" s="88">
        <v>71</v>
      </c>
      <c r="C88" s="89"/>
      <c r="D88" s="89" t="str">
        <f t="shared" si="1"/>
        <v/>
      </c>
      <c r="E88" s="90"/>
      <c r="F88" s="91"/>
      <c r="G88" s="135"/>
      <c r="H88" s="89"/>
      <c r="I88" s="92"/>
      <c r="J88" s="152"/>
      <c r="K88" s="153"/>
      <c r="L88" s="130"/>
      <c r="M88" s="131"/>
      <c r="N88" s="131"/>
      <c r="O88" s="149"/>
    </row>
    <row r="89" spans="2:15" ht="18.75" customHeight="1">
      <c r="B89" s="88">
        <v>72</v>
      </c>
      <c r="C89" s="89"/>
      <c r="D89" s="89" t="str">
        <f t="shared" si="1"/>
        <v/>
      </c>
      <c r="E89" s="90"/>
      <c r="F89" s="91"/>
      <c r="G89" s="135"/>
      <c r="H89" s="89"/>
      <c r="I89" s="92"/>
      <c r="J89" s="152"/>
      <c r="K89" s="153"/>
      <c r="L89" s="130"/>
      <c r="M89" s="131"/>
      <c r="N89" s="131"/>
      <c r="O89" s="149"/>
    </row>
    <row r="90" spans="2:15" ht="18.75" customHeight="1">
      <c r="B90" s="88">
        <v>73</v>
      </c>
      <c r="C90" s="89"/>
      <c r="D90" s="89" t="str">
        <f t="shared" si="1"/>
        <v/>
      </c>
      <c r="E90" s="90"/>
      <c r="F90" s="91"/>
      <c r="G90" s="135"/>
      <c r="H90" s="89"/>
      <c r="I90" s="92"/>
      <c r="J90" s="152"/>
      <c r="K90" s="153"/>
      <c r="L90" s="130"/>
      <c r="M90" s="131"/>
      <c r="N90" s="131"/>
      <c r="O90" s="149"/>
    </row>
    <row r="91" spans="2:15" ht="18.75" customHeight="1">
      <c r="B91" s="88">
        <v>74</v>
      </c>
      <c r="C91" s="89"/>
      <c r="D91" s="89" t="str">
        <f t="shared" si="1"/>
        <v/>
      </c>
      <c r="E91" s="90"/>
      <c r="F91" s="91"/>
      <c r="G91" s="135"/>
      <c r="H91" s="89"/>
      <c r="I91" s="92"/>
      <c r="J91" s="152"/>
      <c r="K91" s="153"/>
      <c r="L91" s="130"/>
      <c r="M91" s="131"/>
      <c r="N91" s="131"/>
      <c r="O91" s="149"/>
    </row>
    <row r="92" spans="2:15" ht="18.75" customHeight="1">
      <c r="B92" s="88">
        <v>75</v>
      </c>
      <c r="C92" s="89"/>
      <c r="D92" s="89" t="str">
        <f t="shared" si="1"/>
        <v/>
      </c>
      <c r="E92" s="90"/>
      <c r="F92" s="91"/>
      <c r="G92" s="135"/>
      <c r="H92" s="89"/>
      <c r="I92" s="92"/>
      <c r="J92" s="152"/>
      <c r="K92" s="153"/>
      <c r="L92" s="130"/>
      <c r="M92" s="131"/>
      <c r="N92" s="131"/>
      <c r="O92" s="149"/>
    </row>
    <row r="93" spans="2:15" ht="18.75" customHeight="1">
      <c r="B93" s="88">
        <v>76</v>
      </c>
      <c r="C93" s="89"/>
      <c r="D93" s="89" t="str">
        <f t="shared" si="1"/>
        <v/>
      </c>
      <c r="E93" s="90"/>
      <c r="F93" s="91"/>
      <c r="G93" s="135"/>
      <c r="H93" s="89"/>
      <c r="I93" s="92"/>
      <c r="J93" s="152"/>
      <c r="K93" s="153"/>
      <c r="L93" s="130"/>
      <c r="M93" s="131"/>
      <c r="N93" s="131"/>
      <c r="O93" s="149"/>
    </row>
    <row r="94" spans="2:15" ht="18.75" customHeight="1">
      <c r="B94" s="88">
        <v>77</v>
      </c>
      <c r="C94" s="89"/>
      <c r="D94" s="89" t="str">
        <f t="shared" si="1"/>
        <v/>
      </c>
      <c r="E94" s="90"/>
      <c r="F94" s="91"/>
      <c r="G94" s="135"/>
      <c r="H94" s="89"/>
      <c r="I94" s="92"/>
      <c r="J94" s="152"/>
      <c r="K94" s="153"/>
      <c r="L94" s="130"/>
      <c r="M94" s="131"/>
      <c r="N94" s="131"/>
      <c r="O94" s="149"/>
    </row>
    <row r="95" spans="2:15" ht="18.75" customHeight="1">
      <c r="B95" s="88">
        <v>78</v>
      </c>
      <c r="C95" s="89"/>
      <c r="D95" s="89" t="str">
        <f t="shared" si="1"/>
        <v/>
      </c>
      <c r="E95" s="90"/>
      <c r="F95" s="91"/>
      <c r="G95" s="135"/>
      <c r="H95" s="89"/>
      <c r="I95" s="92"/>
      <c r="J95" s="152"/>
      <c r="K95" s="153"/>
      <c r="L95" s="130"/>
      <c r="M95" s="131"/>
      <c r="N95" s="131"/>
      <c r="O95" s="149"/>
    </row>
    <row r="96" spans="2:15" ht="18.75" customHeight="1">
      <c r="B96" s="88">
        <v>79</v>
      </c>
      <c r="C96" s="89"/>
      <c r="D96" s="89" t="str">
        <f t="shared" si="1"/>
        <v/>
      </c>
      <c r="E96" s="90"/>
      <c r="F96" s="91"/>
      <c r="G96" s="135"/>
      <c r="H96" s="89"/>
      <c r="I96" s="92"/>
      <c r="J96" s="152"/>
      <c r="K96" s="153"/>
      <c r="L96" s="130"/>
      <c r="M96" s="131"/>
      <c r="N96" s="131"/>
      <c r="O96" s="149"/>
    </row>
    <row r="97" spans="2:15" ht="18.75" customHeight="1">
      <c r="B97" s="88">
        <v>80</v>
      </c>
      <c r="C97" s="89"/>
      <c r="D97" s="89" t="str">
        <f t="shared" si="1"/>
        <v/>
      </c>
      <c r="E97" s="90"/>
      <c r="F97" s="91"/>
      <c r="G97" s="135"/>
      <c r="H97" s="89"/>
      <c r="I97" s="92"/>
      <c r="J97" s="152"/>
      <c r="K97" s="153"/>
      <c r="L97" s="130"/>
      <c r="M97" s="131"/>
      <c r="N97" s="131"/>
      <c r="O97" s="149"/>
    </row>
    <row r="98" spans="2:15" ht="18.75" customHeight="1">
      <c r="B98" s="88">
        <v>81</v>
      </c>
      <c r="C98" s="89"/>
      <c r="D98" s="89" t="str">
        <f t="shared" si="1"/>
        <v/>
      </c>
      <c r="E98" s="90"/>
      <c r="F98" s="91"/>
      <c r="G98" s="135"/>
      <c r="H98" s="89"/>
      <c r="I98" s="92"/>
      <c r="J98" s="152"/>
      <c r="K98" s="153"/>
      <c r="L98" s="130"/>
      <c r="M98" s="131"/>
      <c r="N98" s="131"/>
      <c r="O98" s="149"/>
    </row>
    <row r="99" spans="2:15" ht="18.75" customHeight="1">
      <c r="B99" s="88">
        <v>82</v>
      </c>
      <c r="C99" s="89"/>
      <c r="D99" s="89" t="str">
        <f t="shared" si="1"/>
        <v/>
      </c>
      <c r="E99" s="90"/>
      <c r="F99" s="91"/>
      <c r="G99" s="135"/>
      <c r="H99" s="89"/>
      <c r="I99" s="92"/>
      <c r="J99" s="152"/>
      <c r="K99" s="153"/>
      <c r="L99" s="130"/>
      <c r="M99" s="131"/>
      <c r="N99" s="131"/>
      <c r="O99" s="149"/>
    </row>
    <row r="100" spans="2:15" ht="18.75" customHeight="1">
      <c r="B100" s="88">
        <v>83</v>
      </c>
      <c r="C100" s="89"/>
      <c r="D100" s="89" t="str">
        <f t="shared" si="1"/>
        <v/>
      </c>
      <c r="E100" s="90"/>
      <c r="F100" s="91"/>
      <c r="G100" s="135"/>
      <c r="H100" s="89"/>
      <c r="I100" s="92"/>
      <c r="J100" s="152"/>
      <c r="K100" s="153"/>
      <c r="L100" s="130"/>
      <c r="M100" s="131"/>
      <c r="N100" s="131"/>
      <c r="O100" s="149"/>
    </row>
    <row r="101" spans="2:15" ht="18.75" customHeight="1">
      <c r="B101" s="88">
        <v>84</v>
      </c>
      <c r="C101" s="89"/>
      <c r="D101" s="89" t="str">
        <f t="shared" si="1"/>
        <v/>
      </c>
      <c r="E101" s="90"/>
      <c r="F101" s="91"/>
      <c r="G101" s="135"/>
      <c r="H101" s="89"/>
      <c r="I101" s="92"/>
      <c r="J101" s="152"/>
      <c r="K101" s="153"/>
      <c r="L101" s="130"/>
      <c r="M101" s="131"/>
      <c r="N101" s="131"/>
      <c r="O101" s="149"/>
    </row>
    <row r="102" spans="2:15" ht="18.75" customHeight="1">
      <c r="B102" s="88">
        <v>85</v>
      </c>
      <c r="C102" s="89"/>
      <c r="D102" s="89" t="str">
        <f t="shared" si="1"/>
        <v/>
      </c>
      <c r="E102" s="90"/>
      <c r="F102" s="91"/>
      <c r="G102" s="135"/>
      <c r="H102" s="89"/>
      <c r="I102" s="92"/>
      <c r="J102" s="152"/>
      <c r="K102" s="153"/>
      <c r="L102" s="130"/>
      <c r="M102" s="131"/>
      <c r="N102" s="131"/>
      <c r="O102" s="149"/>
    </row>
    <row r="103" spans="2:15" ht="18.75" customHeight="1">
      <c r="B103" s="88">
        <v>86</v>
      </c>
      <c r="C103" s="89"/>
      <c r="D103" s="89" t="str">
        <f t="shared" si="1"/>
        <v/>
      </c>
      <c r="E103" s="90"/>
      <c r="F103" s="91"/>
      <c r="G103" s="135"/>
      <c r="H103" s="89"/>
      <c r="I103" s="92"/>
      <c r="J103" s="152"/>
      <c r="K103" s="153"/>
      <c r="L103" s="130"/>
      <c r="M103" s="131"/>
      <c r="N103" s="131"/>
      <c r="O103" s="149"/>
    </row>
    <row r="104" spans="2:15" ht="18.75" customHeight="1">
      <c r="B104" s="88">
        <v>87</v>
      </c>
      <c r="C104" s="89"/>
      <c r="D104" s="89" t="str">
        <f t="shared" si="1"/>
        <v/>
      </c>
      <c r="E104" s="90"/>
      <c r="F104" s="91"/>
      <c r="G104" s="135"/>
      <c r="H104" s="89"/>
      <c r="I104" s="92"/>
      <c r="J104" s="152"/>
      <c r="K104" s="153"/>
      <c r="L104" s="130"/>
      <c r="M104" s="131"/>
      <c r="N104" s="131"/>
      <c r="O104" s="149"/>
    </row>
    <row r="105" spans="2:15" ht="18.75" customHeight="1">
      <c r="B105" s="88">
        <v>88</v>
      </c>
      <c r="C105" s="89"/>
      <c r="D105" s="89" t="str">
        <f t="shared" si="1"/>
        <v/>
      </c>
      <c r="E105" s="90"/>
      <c r="F105" s="91"/>
      <c r="G105" s="135"/>
      <c r="H105" s="89"/>
      <c r="I105" s="92"/>
      <c r="J105" s="152"/>
      <c r="K105" s="153"/>
      <c r="L105" s="130"/>
      <c r="M105" s="131"/>
      <c r="N105" s="131"/>
      <c r="O105" s="149"/>
    </row>
    <row r="106" spans="2:15" ht="18.75" customHeight="1">
      <c r="B106" s="88">
        <v>89</v>
      </c>
      <c r="C106" s="89"/>
      <c r="D106" s="89" t="str">
        <f t="shared" si="1"/>
        <v/>
      </c>
      <c r="E106" s="90"/>
      <c r="F106" s="91"/>
      <c r="G106" s="135"/>
      <c r="H106" s="89"/>
      <c r="I106" s="92"/>
      <c r="J106" s="152"/>
      <c r="K106" s="153"/>
      <c r="L106" s="130"/>
      <c r="M106" s="131"/>
      <c r="N106" s="131"/>
      <c r="O106" s="149"/>
    </row>
    <row r="107" spans="2:15" ht="18.75" customHeight="1">
      <c r="B107" s="88">
        <v>90</v>
      </c>
      <c r="C107" s="89"/>
      <c r="D107" s="89" t="str">
        <f t="shared" si="1"/>
        <v/>
      </c>
      <c r="E107" s="90"/>
      <c r="F107" s="91"/>
      <c r="G107" s="135"/>
      <c r="H107" s="89"/>
      <c r="I107" s="92"/>
      <c r="J107" s="152"/>
      <c r="K107" s="153"/>
      <c r="L107" s="130"/>
      <c r="M107" s="131"/>
      <c r="N107" s="131"/>
      <c r="O107" s="149"/>
    </row>
    <row r="108" spans="2:15" ht="18.75" customHeight="1">
      <c r="B108" s="88">
        <v>91</v>
      </c>
      <c r="C108" s="89"/>
      <c r="D108" s="89" t="str">
        <f t="shared" si="1"/>
        <v/>
      </c>
      <c r="E108" s="90"/>
      <c r="F108" s="91"/>
      <c r="G108" s="135"/>
      <c r="H108" s="89"/>
      <c r="I108" s="92"/>
      <c r="J108" s="152"/>
      <c r="K108" s="153"/>
      <c r="L108" s="130"/>
      <c r="M108" s="131"/>
      <c r="N108" s="131"/>
      <c r="O108" s="149"/>
    </row>
    <row r="109" spans="2:15" ht="18.75" customHeight="1">
      <c r="B109" s="88">
        <v>92</v>
      </c>
      <c r="C109" s="89"/>
      <c r="D109" s="89" t="str">
        <f t="shared" si="1"/>
        <v/>
      </c>
      <c r="E109" s="90"/>
      <c r="F109" s="91"/>
      <c r="G109" s="135"/>
      <c r="H109" s="89"/>
      <c r="I109" s="92"/>
      <c r="J109" s="152"/>
      <c r="K109" s="153"/>
      <c r="L109" s="130"/>
      <c r="M109" s="131"/>
      <c r="N109" s="131"/>
      <c r="O109" s="149"/>
    </row>
    <row r="110" spans="2:15" ht="18.75" customHeight="1">
      <c r="B110" s="88">
        <v>93</v>
      </c>
      <c r="C110" s="89"/>
      <c r="D110" s="89" t="str">
        <f t="shared" si="1"/>
        <v/>
      </c>
      <c r="E110" s="90"/>
      <c r="F110" s="91"/>
      <c r="G110" s="135"/>
      <c r="H110" s="89"/>
      <c r="I110" s="92"/>
      <c r="J110" s="152"/>
      <c r="K110" s="153"/>
      <c r="L110" s="130"/>
      <c r="M110" s="131"/>
      <c r="N110" s="131"/>
      <c r="O110" s="149"/>
    </row>
    <row r="111" spans="2:15" ht="18.75" customHeight="1">
      <c r="B111" s="88">
        <v>94</v>
      </c>
      <c r="C111" s="89"/>
      <c r="D111" s="89" t="str">
        <f t="shared" si="1"/>
        <v/>
      </c>
      <c r="E111" s="90"/>
      <c r="F111" s="91"/>
      <c r="G111" s="135"/>
      <c r="H111" s="89"/>
      <c r="I111" s="92"/>
      <c r="J111" s="152"/>
      <c r="K111" s="153"/>
      <c r="L111" s="130"/>
      <c r="M111" s="131"/>
      <c r="N111" s="131"/>
      <c r="O111" s="149"/>
    </row>
    <row r="112" spans="2:15" ht="18.75" customHeight="1">
      <c r="B112" s="88">
        <v>95</v>
      </c>
      <c r="C112" s="89"/>
      <c r="D112" s="89" t="str">
        <f t="shared" si="1"/>
        <v/>
      </c>
      <c r="E112" s="90"/>
      <c r="F112" s="91"/>
      <c r="G112" s="135"/>
      <c r="H112" s="89"/>
      <c r="I112" s="92"/>
      <c r="J112" s="152"/>
      <c r="K112" s="153"/>
      <c r="L112" s="130"/>
      <c r="M112" s="131"/>
      <c r="N112" s="131"/>
      <c r="O112" s="149"/>
    </row>
    <row r="113" spans="2:15" ht="18.75" customHeight="1">
      <c r="B113" s="88">
        <v>96</v>
      </c>
      <c r="C113" s="89"/>
      <c r="D113" s="89" t="str">
        <f t="shared" si="1"/>
        <v/>
      </c>
      <c r="E113" s="90"/>
      <c r="F113" s="91"/>
      <c r="G113" s="135"/>
      <c r="H113" s="89"/>
      <c r="I113" s="92"/>
      <c r="J113" s="152"/>
      <c r="K113" s="153"/>
      <c r="L113" s="130"/>
      <c r="M113" s="131"/>
      <c r="N113" s="131"/>
      <c r="O113" s="149"/>
    </row>
    <row r="114" spans="2:15" ht="18.75" customHeight="1">
      <c r="B114" s="88">
        <v>97</v>
      </c>
      <c r="C114" s="89"/>
      <c r="D114" s="89" t="str">
        <f t="shared" si="1"/>
        <v/>
      </c>
      <c r="E114" s="90"/>
      <c r="F114" s="91"/>
      <c r="G114" s="135"/>
      <c r="H114" s="89"/>
      <c r="I114" s="92"/>
      <c r="J114" s="152"/>
      <c r="K114" s="153"/>
      <c r="L114" s="130"/>
      <c r="M114" s="131"/>
      <c r="N114" s="131"/>
      <c r="O114" s="149"/>
    </row>
    <row r="115" spans="2:15" ht="18.75" customHeight="1">
      <c r="B115" s="88">
        <v>98</v>
      </c>
      <c r="C115" s="89"/>
      <c r="D115" s="89" t="str">
        <f t="shared" si="1"/>
        <v/>
      </c>
      <c r="E115" s="90"/>
      <c r="F115" s="91"/>
      <c r="G115" s="135"/>
      <c r="H115" s="89"/>
      <c r="I115" s="92"/>
      <c r="J115" s="152"/>
      <c r="K115" s="153"/>
      <c r="L115" s="130"/>
      <c r="M115" s="131"/>
      <c r="N115" s="131"/>
      <c r="O115" s="149"/>
    </row>
    <row r="116" spans="2:15" ht="18.75" customHeight="1">
      <c r="B116" s="88">
        <v>99</v>
      </c>
      <c r="C116" s="89"/>
      <c r="D116" s="89" t="str">
        <f t="shared" si="1"/>
        <v/>
      </c>
      <c r="E116" s="90"/>
      <c r="F116" s="91"/>
      <c r="G116" s="135"/>
      <c r="H116" s="89"/>
      <c r="I116" s="92"/>
      <c r="J116" s="152"/>
      <c r="K116" s="153"/>
      <c r="L116" s="130"/>
      <c r="M116" s="131"/>
      <c r="N116" s="131"/>
      <c r="O116" s="149"/>
    </row>
    <row r="117" spans="2:15" ht="18.75" customHeight="1">
      <c r="B117" s="88">
        <v>100</v>
      </c>
      <c r="C117" s="89"/>
      <c r="D117" s="89" t="str">
        <f t="shared" si="1"/>
        <v/>
      </c>
      <c r="E117" s="90"/>
      <c r="F117" s="91"/>
      <c r="G117" s="135"/>
      <c r="H117" s="89"/>
      <c r="I117" s="92"/>
      <c r="J117" s="152"/>
      <c r="K117" s="153"/>
      <c r="L117" s="130"/>
      <c r="M117" s="131"/>
      <c r="N117" s="131"/>
      <c r="O117" s="149"/>
    </row>
    <row r="118" spans="2:15" ht="18.75" customHeight="1">
      <c r="B118" s="88">
        <v>101</v>
      </c>
      <c r="C118" s="89"/>
      <c r="D118" s="89" t="str">
        <f t="shared" si="1"/>
        <v/>
      </c>
      <c r="E118" s="90"/>
      <c r="F118" s="91"/>
      <c r="G118" s="135"/>
      <c r="H118" s="89"/>
      <c r="I118" s="92"/>
      <c r="J118" s="152"/>
      <c r="K118" s="153"/>
      <c r="L118" s="130"/>
      <c r="M118" s="131"/>
      <c r="N118" s="131"/>
      <c r="O118" s="149"/>
    </row>
    <row r="119" spans="2:15" ht="18.75" customHeight="1">
      <c r="B119" s="88">
        <v>102</v>
      </c>
      <c r="C119" s="89"/>
      <c r="D119" s="89" t="str">
        <f t="shared" si="1"/>
        <v/>
      </c>
      <c r="E119" s="90"/>
      <c r="F119" s="91"/>
      <c r="G119" s="135"/>
      <c r="H119" s="89"/>
      <c r="I119" s="92"/>
      <c r="J119" s="152"/>
      <c r="K119" s="153"/>
      <c r="L119" s="130"/>
      <c r="M119" s="131"/>
      <c r="N119" s="131"/>
      <c r="O119" s="149"/>
    </row>
    <row r="120" spans="2:15" ht="18.75" customHeight="1">
      <c r="B120" s="88">
        <v>103</v>
      </c>
      <c r="C120" s="89"/>
      <c r="D120" s="89" t="str">
        <f t="shared" si="1"/>
        <v/>
      </c>
      <c r="E120" s="90"/>
      <c r="F120" s="91"/>
      <c r="G120" s="135"/>
      <c r="H120" s="89"/>
      <c r="I120" s="92"/>
      <c r="J120" s="152"/>
      <c r="K120" s="153"/>
      <c r="L120" s="130"/>
      <c r="M120" s="131"/>
      <c r="N120" s="131"/>
      <c r="O120" s="149"/>
    </row>
    <row r="121" spans="2:15" ht="18.75" customHeight="1">
      <c r="B121" s="88">
        <v>104</v>
      </c>
      <c r="C121" s="89"/>
      <c r="D121" s="89" t="str">
        <f t="shared" si="1"/>
        <v/>
      </c>
      <c r="E121" s="90"/>
      <c r="F121" s="91"/>
      <c r="G121" s="135"/>
      <c r="H121" s="89"/>
      <c r="I121" s="92"/>
      <c r="J121" s="152"/>
      <c r="K121" s="153"/>
      <c r="L121" s="130"/>
      <c r="M121" s="131"/>
      <c r="N121" s="131"/>
      <c r="O121" s="149"/>
    </row>
    <row r="122" spans="2:15" ht="18.75" customHeight="1">
      <c r="B122" s="88">
        <v>105</v>
      </c>
      <c r="C122" s="89"/>
      <c r="D122" s="89" t="str">
        <f t="shared" si="1"/>
        <v/>
      </c>
      <c r="E122" s="90"/>
      <c r="F122" s="91"/>
      <c r="G122" s="135"/>
      <c r="H122" s="89"/>
      <c r="I122" s="92"/>
      <c r="J122" s="152"/>
      <c r="K122" s="153"/>
      <c r="L122" s="130"/>
      <c r="M122" s="131"/>
      <c r="N122" s="131"/>
      <c r="O122" s="149"/>
    </row>
    <row r="123" spans="2:15" ht="18.75" customHeight="1">
      <c r="B123" s="88">
        <v>106</v>
      </c>
      <c r="C123" s="89"/>
      <c r="D123" s="89" t="str">
        <f t="shared" si="1"/>
        <v/>
      </c>
      <c r="E123" s="90"/>
      <c r="F123" s="91"/>
      <c r="G123" s="135"/>
      <c r="H123" s="89"/>
      <c r="I123" s="92"/>
      <c r="J123" s="152"/>
      <c r="K123" s="153"/>
      <c r="L123" s="130"/>
      <c r="M123" s="131"/>
      <c r="N123" s="131"/>
      <c r="O123" s="149"/>
    </row>
    <row r="124" spans="2:15" ht="18.75" customHeight="1">
      <c r="B124" s="88">
        <v>107</v>
      </c>
      <c r="C124" s="89"/>
      <c r="D124" s="89" t="str">
        <f t="shared" si="1"/>
        <v/>
      </c>
      <c r="E124" s="90"/>
      <c r="F124" s="91"/>
      <c r="G124" s="135"/>
      <c r="H124" s="89"/>
      <c r="I124" s="92"/>
      <c r="J124" s="152"/>
      <c r="K124" s="153"/>
      <c r="L124" s="130"/>
      <c r="M124" s="131"/>
      <c r="N124" s="131"/>
      <c r="O124" s="149"/>
    </row>
    <row r="125" spans="2:15" ht="18.75" customHeight="1">
      <c r="B125" s="88">
        <v>108</v>
      </c>
      <c r="C125" s="89"/>
      <c r="D125" s="89" t="str">
        <f t="shared" si="1"/>
        <v/>
      </c>
      <c r="E125" s="90"/>
      <c r="F125" s="91"/>
      <c r="G125" s="135"/>
      <c r="H125" s="89"/>
      <c r="I125" s="92"/>
      <c r="J125" s="152"/>
      <c r="K125" s="153"/>
      <c r="L125" s="130"/>
      <c r="M125" s="131"/>
      <c r="N125" s="131"/>
      <c r="O125" s="149"/>
    </row>
    <row r="126" spans="2:15" ht="18.75" customHeight="1">
      <c r="B126" s="88">
        <v>109</v>
      </c>
      <c r="C126" s="89"/>
      <c r="D126" s="89" t="str">
        <f t="shared" si="1"/>
        <v/>
      </c>
      <c r="E126" s="90"/>
      <c r="F126" s="91"/>
      <c r="G126" s="135"/>
      <c r="H126" s="89"/>
      <c r="I126" s="92"/>
      <c r="J126" s="152"/>
      <c r="K126" s="153"/>
      <c r="L126" s="130"/>
      <c r="M126" s="131"/>
      <c r="N126" s="131"/>
      <c r="O126" s="149"/>
    </row>
    <row r="127" spans="2:15" ht="18.75" customHeight="1">
      <c r="B127" s="88">
        <v>110</v>
      </c>
      <c r="C127" s="89"/>
      <c r="D127" s="89" t="str">
        <f t="shared" si="1"/>
        <v/>
      </c>
      <c r="E127" s="90"/>
      <c r="F127" s="91"/>
      <c r="G127" s="135"/>
      <c r="H127" s="89"/>
      <c r="I127" s="92"/>
      <c r="J127" s="152"/>
      <c r="K127" s="153"/>
      <c r="L127" s="130"/>
      <c r="M127" s="131"/>
      <c r="N127" s="131"/>
      <c r="O127" s="149"/>
    </row>
    <row r="128" spans="2:15" ht="18.75" customHeight="1">
      <c r="B128" s="88">
        <v>111</v>
      </c>
      <c r="C128" s="89"/>
      <c r="D128" s="89" t="str">
        <f t="shared" si="1"/>
        <v/>
      </c>
      <c r="E128" s="90"/>
      <c r="F128" s="91"/>
      <c r="G128" s="135"/>
      <c r="H128" s="89"/>
      <c r="I128" s="92"/>
      <c r="J128" s="152"/>
      <c r="K128" s="153"/>
      <c r="L128" s="130"/>
      <c r="M128" s="131"/>
      <c r="N128" s="131"/>
      <c r="O128" s="149"/>
    </row>
    <row r="129" spans="2:15" ht="18.75" customHeight="1">
      <c r="B129" s="88">
        <v>112</v>
      </c>
      <c r="C129" s="89"/>
      <c r="D129" s="89" t="str">
        <f t="shared" si="1"/>
        <v/>
      </c>
      <c r="E129" s="90"/>
      <c r="F129" s="91"/>
      <c r="G129" s="135"/>
      <c r="H129" s="89"/>
      <c r="I129" s="92"/>
      <c r="J129" s="152"/>
      <c r="K129" s="153"/>
      <c r="L129" s="130"/>
      <c r="M129" s="131"/>
      <c r="N129" s="131"/>
      <c r="O129" s="149"/>
    </row>
    <row r="130" spans="2:15" ht="18.75" customHeight="1">
      <c r="B130" s="88">
        <v>113</v>
      </c>
      <c r="C130" s="89"/>
      <c r="D130" s="89" t="str">
        <f t="shared" si="1"/>
        <v/>
      </c>
      <c r="E130" s="90"/>
      <c r="F130" s="91"/>
      <c r="G130" s="135"/>
      <c r="H130" s="89"/>
      <c r="I130" s="92"/>
      <c r="J130" s="152"/>
      <c r="K130" s="153"/>
      <c r="L130" s="130"/>
      <c r="M130" s="131"/>
      <c r="N130" s="131"/>
      <c r="O130" s="149"/>
    </row>
    <row r="131" spans="2:15" ht="18.75" customHeight="1">
      <c r="B131" s="88">
        <v>114</v>
      </c>
      <c r="C131" s="89"/>
      <c r="D131" s="89" t="str">
        <f t="shared" si="1"/>
        <v/>
      </c>
      <c r="E131" s="90"/>
      <c r="F131" s="91"/>
      <c r="G131" s="135"/>
      <c r="H131" s="89"/>
      <c r="I131" s="92"/>
      <c r="J131" s="152"/>
      <c r="K131" s="153"/>
      <c r="L131" s="130"/>
      <c r="M131" s="131"/>
      <c r="N131" s="131"/>
      <c r="O131" s="149"/>
    </row>
    <row r="132" spans="2:15" ht="18.75" customHeight="1">
      <c r="B132" s="88">
        <v>115</v>
      </c>
      <c r="C132" s="89"/>
      <c r="D132" s="89" t="str">
        <f t="shared" si="1"/>
        <v/>
      </c>
      <c r="E132" s="90"/>
      <c r="F132" s="91"/>
      <c r="G132" s="135"/>
      <c r="H132" s="89"/>
      <c r="I132" s="92"/>
      <c r="J132" s="152"/>
      <c r="K132" s="153"/>
      <c r="L132" s="130"/>
      <c r="M132" s="131"/>
      <c r="N132" s="131"/>
      <c r="O132" s="149"/>
    </row>
    <row r="133" spans="2:15" ht="18.75" customHeight="1">
      <c r="B133" s="88">
        <v>116</v>
      </c>
      <c r="C133" s="89"/>
      <c r="D133" s="89" t="str">
        <f t="shared" si="1"/>
        <v/>
      </c>
      <c r="E133" s="90"/>
      <c r="F133" s="91"/>
      <c r="G133" s="135"/>
      <c r="H133" s="89"/>
      <c r="I133" s="92"/>
      <c r="J133" s="152"/>
      <c r="K133" s="153"/>
      <c r="L133" s="130"/>
      <c r="M133" s="131"/>
      <c r="N133" s="131"/>
      <c r="O133" s="149"/>
    </row>
    <row r="134" spans="2:15" ht="18.75" customHeight="1">
      <c r="B134" s="88">
        <v>117</v>
      </c>
      <c r="C134" s="89"/>
      <c r="D134" s="89" t="str">
        <f t="shared" si="1"/>
        <v/>
      </c>
      <c r="E134" s="90"/>
      <c r="F134" s="91"/>
      <c r="G134" s="135"/>
      <c r="H134" s="89"/>
      <c r="I134" s="92"/>
      <c r="J134" s="152"/>
      <c r="K134" s="153"/>
      <c r="L134" s="130"/>
      <c r="M134" s="131"/>
      <c r="N134" s="131"/>
      <c r="O134" s="149"/>
    </row>
    <row r="135" spans="2:15" ht="18.75" customHeight="1">
      <c r="B135" s="88">
        <v>118</v>
      </c>
      <c r="C135" s="89"/>
      <c r="D135" s="89" t="str">
        <f t="shared" si="1"/>
        <v/>
      </c>
      <c r="E135" s="90"/>
      <c r="F135" s="91"/>
      <c r="G135" s="135"/>
      <c r="H135" s="89"/>
      <c r="I135" s="92"/>
      <c r="J135" s="152"/>
      <c r="K135" s="153"/>
      <c r="L135" s="130"/>
      <c r="M135" s="131"/>
      <c r="N135" s="131"/>
      <c r="O135" s="149"/>
    </row>
    <row r="136" spans="2:15" ht="18.75" customHeight="1">
      <c r="B136" s="88">
        <v>119</v>
      </c>
      <c r="C136" s="89"/>
      <c r="D136" s="89" t="str">
        <f t="shared" si="1"/>
        <v/>
      </c>
      <c r="E136" s="90"/>
      <c r="F136" s="91"/>
      <c r="G136" s="135"/>
      <c r="H136" s="89"/>
      <c r="I136" s="92"/>
      <c r="J136" s="152"/>
      <c r="K136" s="153"/>
      <c r="L136" s="130"/>
      <c r="M136" s="131"/>
      <c r="N136" s="131"/>
      <c r="O136" s="149"/>
    </row>
    <row r="137" spans="2:15" ht="18.75" customHeight="1">
      <c r="B137" s="88">
        <v>120</v>
      </c>
      <c r="C137" s="89"/>
      <c r="D137" s="89" t="str">
        <f t="shared" si="1"/>
        <v/>
      </c>
      <c r="E137" s="90"/>
      <c r="F137" s="91"/>
      <c r="G137" s="135"/>
      <c r="H137" s="89"/>
      <c r="I137" s="92"/>
      <c r="J137" s="152"/>
      <c r="K137" s="153"/>
      <c r="L137" s="130"/>
      <c r="M137" s="131"/>
      <c r="N137" s="131"/>
      <c r="O137" s="149"/>
    </row>
    <row r="138" spans="2:15" ht="18.75" customHeight="1">
      <c r="B138" s="88">
        <v>121</v>
      </c>
      <c r="C138" s="89"/>
      <c r="D138" s="89" t="str">
        <f t="shared" si="1"/>
        <v/>
      </c>
      <c r="E138" s="90"/>
      <c r="F138" s="91"/>
      <c r="G138" s="135"/>
      <c r="H138" s="89"/>
      <c r="I138" s="92"/>
      <c r="J138" s="152"/>
      <c r="K138" s="153"/>
      <c r="L138" s="130"/>
      <c r="M138" s="131"/>
      <c r="N138" s="131"/>
      <c r="O138" s="149"/>
    </row>
    <row r="139" spans="2:15" ht="18.75" customHeight="1">
      <c r="B139" s="88">
        <v>122</v>
      </c>
      <c r="C139" s="89"/>
      <c r="D139" s="89" t="str">
        <f t="shared" si="1"/>
        <v/>
      </c>
      <c r="E139" s="90"/>
      <c r="F139" s="91"/>
      <c r="G139" s="135"/>
      <c r="H139" s="89"/>
      <c r="I139" s="92"/>
      <c r="J139" s="152"/>
      <c r="K139" s="153"/>
      <c r="L139" s="130"/>
      <c r="M139" s="131"/>
      <c r="N139" s="131"/>
      <c r="O139" s="149"/>
    </row>
    <row r="140" spans="2:15" ht="18.75" customHeight="1">
      <c r="B140" s="88">
        <v>123</v>
      </c>
      <c r="C140" s="89"/>
      <c r="D140" s="89" t="str">
        <f t="shared" si="1"/>
        <v/>
      </c>
      <c r="E140" s="90"/>
      <c r="F140" s="91"/>
      <c r="G140" s="135"/>
      <c r="H140" s="89"/>
      <c r="I140" s="92"/>
      <c r="J140" s="152"/>
      <c r="K140" s="153"/>
      <c r="L140" s="130"/>
      <c r="M140" s="131"/>
      <c r="N140" s="131"/>
      <c r="O140" s="149"/>
    </row>
    <row r="141" spans="2:15" ht="18.75" customHeight="1">
      <c r="B141" s="88">
        <v>124</v>
      </c>
      <c r="C141" s="89"/>
      <c r="D141" s="89" t="str">
        <f t="shared" si="1"/>
        <v/>
      </c>
      <c r="E141" s="90"/>
      <c r="F141" s="91"/>
      <c r="G141" s="135"/>
      <c r="H141" s="89"/>
      <c r="I141" s="92"/>
      <c r="J141" s="152"/>
      <c r="K141" s="153"/>
      <c r="L141" s="130"/>
      <c r="M141" s="131"/>
      <c r="N141" s="131"/>
      <c r="O141" s="149"/>
    </row>
    <row r="142" spans="2:15" ht="18.75" customHeight="1">
      <c r="B142" s="88">
        <v>125</v>
      </c>
      <c r="C142" s="89"/>
      <c r="D142" s="89" t="str">
        <f t="shared" si="1"/>
        <v/>
      </c>
      <c r="E142" s="90"/>
      <c r="F142" s="91"/>
      <c r="G142" s="135"/>
      <c r="H142" s="89"/>
      <c r="I142" s="92"/>
      <c r="J142" s="152"/>
      <c r="K142" s="153"/>
      <c r="L142" s="130"/>
      <c r="M142" s="131"/>
      <c r="N142" s="131"/>
      <c r="O142" s="149"/>
    </row>
    <row r="143" spans="2:15" ht="18.75" customHeight="1">
      <c r="B143" s="88">
        <v>126</v>
      </c>
      <c r="C143" s="89"/>
      <c r="D143" s="89" t="str">
        <f t="shared" si="1"/>
        <v/>
      </c>
      <c r="E143" s="90"/>
      <c r="F143" s="91"/>
      <c r="G143" s="135"/>
      <c r="H143" s="89"/>
      <c r="I143" s="92"/>
      <c r="J143" s="152"/>
      <c r="K143" s="153"/>
      <c r="L143" s="130"/>
      <c r="M143" s="131"/>
      <c r="N143" s="131"/>
      <c r="O143" s="149"/>
    </row>
    <row r="144" spans="2:15" ht="18.75" customHeight="1">
      <c r="B144" s="88">
        <v>127</v>
      </c>
      <c r="C144" s="89"/>
      <c r="D144" s="89" t="str">
        <f t="shared" si="1"/>
        <v/>
      </c>
      <c r="E144" s="90"/>
      <c r="F144" s="91"/>
      <c r="G144" s="135"/>
      <c r="H144" s="89"/>
      <c r="I144" s="92"/>
      <c r="J144" s="152"/>
      <c r="K144" s="153"/>
      <c r="L144" s="130"/>
      <c r="M144" s="131"/>
      <c r="N144" s="131"/>
      <c r="O144" s="149"/>
    </row>
    <row r="145" spans="2:15" ht="18.75" customHeight="1">
      <c r="B145" s="96">
        <v>128</v>
      </c>
      <c r="C145" s="89"/>
      <c r="D145" s="89" t="str">
        <f t="shared" si="1"/>
        <v/>
      </c>
      <c r="E145" s="90"/>
      <c r="F145" s="91"/>
      <c r="G145" s="135"/>
      <c r="H145" s="89"/>
      <c r="I145" s="92"/>
      <c r="J145" s="152"/>
      <c r="K145" s="153"/>
      <c r="L145" s="130"/>
      <c r="M145" s="131"/>
      <c r="N145" s="131"/>
      <c r="O145" s="149"/>
    </row>
    <row r="146" spans="2:15" ht="18.75" customHeight="1">
      <c r="B146" s="88">
        <v>129</v>
      </c>
      <c r="C146" s="89"/>
      <c r="D146" s="89" t="str">
        <f t="shared" si="1"/>
        <v/>
      </c>
      <c r="E146" s="90"/>
      <c r="F146" s="91"/>
      <c r="G146" s="135"/>
      <c r="H146" s="89"/>
      <c r="I146" s="92"/>
      <c r="J146" s="152"/>
      <c r="K146" s="153"/>
      <c r="L146" s="130"/>
      <c r="M146" s="131"/>
      <c r="N146" s="131"/>
      <c r="O146" s="149"/>
    </row>
    <row r="147" spans="2:15" ht="18.75" customHeight="1">
      <c r="B147" s="96">
        <v>130</v>
      </c>
      <c r="C147" s="89"/>
      <c r="D147" s="89" t="str">
        <f t="shared" ref="D147:D210" si="2">PHONETIC(C147)</f>
        <v/>
      </c>
      <c r="E147" s="90"/>
      <c r="F147" s="91"/>
      <c r="G147" s="135"/>
      <c r="H147" s="89"/>
      <c r="I147" s="92"/>
      <c r="J147" s="152"/>
      <c r="K147" s="153"/>
      <c r="L147" s="130"/>
      <c r="M147" s="131"/>
      <c r="N147" s="131"/>
      <c r="O147" s="149"/>
    </row>
    <row r="148" spans="2:15" ht="18.75" customHeight="1">
      <c r="B148" s="88">
        <v>131</v>
      </c>
      <c r="C148" s="89"/>
      <c r="D148" s="89" t="str">
        <f t="shared" si="2"/>
        <v/>
      </c>
      <c r="E148" s="90"/>
      <c r="F148" s="91"/>
      <c r="G148" s="135"/>
      <c r="H148" s="89"/>
      <c r="I148" s="92"/>
      <c r="J148" s="152"/>
      <c r="K148" s="153"/>
      <c r="L148" s="130"/>
      <c r="M148" s="131"/>
      <c r="N148" s="131"/>
      <c r="O148" s="149"/>
    </row>
    <row r="149" spans="2:15" ht="18.75" customHeight="1">
      <c r="B149" s="96">
        <v>132</v>
      </c>
      <c r="C149" s="89"/>
      <c r="D149" s="89" t="str">
        <f t="shared" si="2"/>
        <v/>
      </c>
      <c r="E149" s="90"/>
      <c r="F149" s="91"/>
      <c r="G149" s="135"/>
      <c r="H149" s="89"/>
      <c r="I149" s="92"/>
      <c r="J149" s="152"/>
      <c r="K149" s="153"/>
      <c r="L149" s="130"/>
      <c r="M149" s="131"/>
      <c r="N149" s="131"/>
      <c r="O149" s="149"/>
    </row>
    <row r="150" spans="2:15" ht="18.75" customHeight="1">
      <c r="B150" s="88">
        <v>133</v>
      </c>
      <c r="C150" s="89"/>
      <c r="D150" s="89" t="str">
        <f t="shared" si="2"/>
        <v/>
      </c>
      <c r="E150" s="90"/>
      <c r="F150" s="91"/>
      <c r="G150" s="135"/>
      <c r="H150" s="89"/>
      <c r="I150" s="92"/>
      <c r="J150" s="152"/>
      <c r="K150" s="153"/>
      <c r="L150" s="130"/>
      <c r="M150" s="131"/>
      <c r="N150" s="131"/>
      <c r="O150" s="149"/>
    </row>
    <row r="151" spans="2:15" ht="18.75" customHeight="1">
      <c r="B151" s="96">
        <v>134</v>
      </c>
      <c r="C151" s="89"/>
      <c r="D151" s="89" t="str">
        <f t="shared" si="2"/>
        <v/>
      </c>
      <c r="E151" s="90"/>
      <c r="F151" s="91"/>
      <c r="G151" s="135"/>
      <c r="H151" s="89"/>
      <c r="I151" s="92"/>
      <c r="J151" s="152"/>
      <c r="K151" s="153"/>
      <c r="L151" s="130"/>
      <c r="M151" s="131"/>
      <c r="N151" s="131"/>
      <c r="O151" s="149"/>
    </row>
    <row r="152" spans="2:15" ht="18.75" customHeight="1">
      <c r="B152" s="96">
        <v>135</v>
      </c>
      <c r="C152" s="89"/>
      <c r="D152" s="89" t="str">
        <f t="shared" si="2"/>
        <v/>
      </c>
      <c r="E152" s="90"/>
      <c r="F152" s="91"/>
      <c r="G152" s="135"/>
      <c r="H152" s="89"/>
      <c r="I152" s="92"/>
      <c r="J152" s="152"/>
      <c r="K152" s="153"/>
      <c r="L152" s="130"/>
      <c r="M152" s="131"/>
      <c r="N152" s="131"/>
      <c r="O152" s="149"/>
    </row>
    <row r="153" spans="2:15" ht="18.75" customHeight="1">
      <c r="B153" s="88">
        <v>136</v>
      </c>
      <c r="C153" s="89"/>
      <c r="D153" s="89" t="str">
        <f t="shared" si="2"/>
        <v/>
      </c>
      <c r="E153" s="90"/>
      <c r="F153" s="91"/>
      <c r="G153" s="135"/>
      <c r="H153" s="89"/>
      <c r="I153" s="92"/>
      <c r="J153" s="152"/>
      <c r="K153" s="153"/>
      <c r="L153" s="130"/>
      <c r="M153" s="131"/>
      <c r="N153" s="131"/>
      <c r="O153" s="149"/>
    </row>
    <row r="154" spans="2:15" ht="18.75" customHeight="1">
      <c r="B154" s="96">
        <v>137</v>
      </c>
      <c r="C154" s="89"/>
      <c r="D154" s="89" t="str">
        <f t="shared" si="2"/>
        <v/>
      </c>
      <c r="E154" s="90"/>
      <c r="F154" s="91"/>
      <c r="G154" s="135"/>
      <c r="H154" s="89"/>
      <c r="I154" s="92"/>
      <c r="J154" s="152"/>
      <c r="K154" s="153"/>
      <c r="L154" s="130"/>
      <c r="M154" s="131"/>
      <c r="N154" s="131"/>
      <c r="O154" s="149"/>
    </row>
    <row r="155" spans="2:15" ht="18.75" customHeight="1">
      <c r="B155" s="96">
        <v>138</v>
      </c>
      <c r="C155" s="89"/>
      <c r="D155" s="89" t="str">
        <f t="shared" si="2"/>
        <v/>
      </c>
      <c r="E155" s="90"/>
      <c r="F155" s="91"/>
      <c r="G155" s="135"/>
      <c r="H155" s="89"/>
      <c r="I155" s="92"/>
      <c r="J155" s="152"/>
      <c r="K155" s="153"/>
      <c r="L155" s="130"/>
      <c r="M155" s="131"/>
      <c r="N155" s="131"/>
      <c r="O155" s="149"/>
    </row>
    <row r="156" spans="2:15" ht="18.75" customHeight="1">
      <c r="B156" s="88">
        <v>139</v>
      </c>
      <c r="C156" s="89"/>
      <c r="D156" s="89" t="str">
        <f t="shared" si="2"/>
        <v/>
      </c>
      <c r="E156" s="90"/>
      <c r="F156" s="91"/>
      <c r="G156" s="135"/>
      <c r="H156" s="89"/>
      <c r="I156" s="92"/>
      <c r="J156" s="152"/>
      <c r="K156" s="153"/>
      <c r="L156" s="130"/>
      <c r="M156" s="131"/>
      <c r="N156" s="131"/>
      <c r="O156" s="149"/>
    </row>
    <row r="157" spans="2:15" ht="18.75" customHeight="1">
      <c r="B157" s="88">
        <v>140</v>
      </c>
      <c r="C157" s="89"/>
      <c r="D157" s="89" t="str">
        <f t="shared" si="2"/>
        <v/>
      </c>
      <c r="E157" s="90"/>
      <c r="F157" s="91"/>
      <c r="G157" s="135"/>
      <c r="H157" s="89"/>
      <c r="I157" s="92"/>
      <c r="J157" s="152"/>
      <c r="K157" s="153"/>
      <c r="L157" s="130"/>
      <c r="M157" s="131"/>
      <c r="N157" s="131"/>
      <c r="O157" s="149"/>
    </row>
    <row r="158" spans="2:15" ht="18.75" customHeight="1">
      <c r="B158" s="88">
        <v>141</v>
      </c>
      <c r="C158" s="89"/>
      <c r="D158" s="89" t="str">
        <f t="shared" si="2"/>
        <v/>
      </c>
      <c r="E158" s="90"/>
      <c r="F158" s="91"/>
      <c r="G158" s="135"/>
      <c r="H158" s="89"/>
      <c r="I158" s="92"/>
      <c r="J158" s="152"/>
      <c r="K158" s="153"/>
      <c r="L158" s="130"/>
      <c r="M158" s="131"/>
      <c r="N158" s="131"/>
      <c r="O158" s="149"/>
    </row>
    <row r="159" spans="2:15" ht="18.75" customHeight="1">
      <c r="B159" s="96">
        <v>142</v>
      </c>
      <c r="C159" s="89"/>
      <c r="D159" s="89" t="str">
        <f t="shared" si="2"/>
        <v/>
      </c>
      <c r="E159" s="90"/>
      <c r="F159" s="91"/>
      <c r="G159" s="135"/>
      <c r="H159" s="89"/>
      <c r="I159" s="92"/>
      <c r="J159" s="152"/>
      <c r="K159" s="153"/>
      <c r="L159" s="130"/>
      <c r="M159" s="131"/>
      <c r="N159" s="131"/>
      <c r="O159" s="149"/>
    </row>
    <row r="160" spans="2:15" ht="18.75" customHeight="1">
      <c r="B160" s="96">
        <v>143</v>
      </c>
      <c r="C160" s="89"/>
      <c r="D160" s="89" t="str">
        <f t="shared" si="2"/>
        <v/>
      </c>
      <c r="E160" s="90"/>
      <c r="F160" s="91"/>
      <c r="G160" s="135"/>
      <c r="H160" s="89"/>
      <c r="I160" s="92"/>
      <c r="J160" s="152"/>
      <c r="K160" s="153"/>
      <c r="L160" s="130"/>
      <c r="M160" s="131"/>
      <c r="N160" s="131"/>
      <c r="O160" s="149"/>
    </row>
    <row r="161" spans="2:15" ht="18.75" customHeight="1">
      <c r="B161" s="88">
        <v>144</v>
      </c>
      <c r="C161" s="89"/>
      <c r="D161" s="89" t="str">
        <f t="shared" si="2"/>
        <v/>
      </c>
      <c r="E161" s="90"/>
      <c r="F161" s="91"/>
      <c r="G161" s="135"/>
      <c r="H161" s="89"/>
      <c r="I161" s="92"/>
      <c r="J161" s="152"/>
      <c r="K161" s="153"/>
      <c r="L161" s="130"/>
      <c r="M161" s="131"/>
      <c r="N161" s="131"/>
      <c r="O161" s="149"/>
    </row>
    <row r="162" spans="2:15" ht="18.75" customHeight="1">
      <c r="B162" s="88">
        <v>145</v>
      </c>
      <c r="C162" s="89"/>
      <c r="D162" s="89" t="str">
        <f t="shared" si="2"/>
        <v/>
      </c>
      <c r="E162" s="90"/>
      <c r="F162" s="91"/>
      <c r="G162" s="135"/>
      <c r="H162" s="89"/>
      <c r="I162" s="92"/>
      <c r="J162" s="152"/>
      <c r="K162" s="153"/>
      <c r="L162" s="130"/>
      <c r="M162" s="131"/>
      <c r="N162" s="131"/>
      <c r="O162" s="149"/>
    </row>
    <row r="163" spans="2:15" ht="18.75" customHeight="1">
      <c r="B163" s="88">
        <v>146</v>
      </c>
      <c r="C163" s="89"/>
      <c r="D163" s="89" t="str">
        <f t="shared" si="2"/>
        <v/>
      </c>
      <c r="E163" s="90"/>
      <c r="F163" s="91"/>
      <c r="G163" s="135"/>
      <c r="H163" s="89"/>
      <c r="I163" s="92"/>
      <c r="J163" s="152"/>
      <c r="K163" s="153"/>
      <c r="L163" s="130"/>
      <c r="M163" s="131"/>
      <c r="N163" s="131"/>
      <c r="O163" s="149"/>
    </row>
    <row r="164" spans="2:15" ht="18.75" customHeight="1">
      <c r="B164" s="96">
        <v>147</v>
      </c>
      <c r="C164" s="89"/>
      <c r="D164" s="89" t="str">
        <f t="shared" si="2"/>
        <v/>
      </c>
      <c r="E164" s="90"/>
      <c r="F164" s="91"/>
      <c r="G164" s="135"/>
      <c r="H164" s="89"/>
      <c r="I164" s="92"/>
      <c r="J164" s="152"/>
      <c r="K164" s="153"/>
      <c r="L164" s="130"/>
      <c r="M164" s="131"/>
      <c r="N164" s="131"/>
      <c r="O164" s="149"/>
    </row>
    <row r="165" spans="2:15" ht="18.75" customHeight="1">
      <c r="B165" s="96">
        <v>148</v>
      </c>
      <c r="C165" s="89"/>
      <c r="D165" s="89" t="str">
        <f t="shared" si="2"/>
        <v/>
      </c>
      <c r="E165" s="90"/>
      <c r="F165" s="91"/>
      <c r="G165" s="135"/>
      <c r="H165" s="89"/>
      <c r="I165" s="92"/>
      <c r="J165" s="152"/>
      <c r="K165" s="153"/>
      <c r="L165" s="130"/>
      <c r="M165" s="131"/>
      <c r="N165" s="131"/>
      <c r="O165" s="149"/>
    </row>
    <row r="166" spans="2:15" ht="18.75" customHeight="1">
      <c r="B166" s="88">
        <v>149</v>
      </c>
      <c r="C166" s="89"/>
      <c r="D166" s="89" t="str">
        <f t="shared" si="2"/>
        <v/>
      </c>
      <c r="E166" s="90"/>
      <c r="F166" s="91"/>
      <c r="G166" s="135"/>
      <c r="H166" s="89"/>
      <c r="I166" s="92"/>
      <c r="J166" s="152"/>
      <c r="K166" s="153"/>
      <c r="L166" s="130"/>
      <c r="M166" s="131"/>
      <c r="N166" s="131"/>
      <c r="O166" s="149"/>
    </row>
    <row r="167" spans="2:15" ht="18.75" customHeight="1">
      <c r="B167" s="88">
        <v>150</v>
      </c>
      <c r="C167" s="89"/>
      <c r="D167" s="89" t="str">
        <f t="shared" si="2"/>
        <v/>
      </c>
      <c r="E167" s="90"/>
      <c r="F167" s="91"/>
      <c r="G167" s="135"/>
      <c r="H167" s="89"/>
      <c r="I167" s="92"/>
      <c r="J167" s="152"/>
      <c r="K167" s="153"/>
      <c r="L167" s="130"/>
      <c r="M167" s="131"/>
      <c r="N167" s="131"/>
      <c r="O167" s="149"/>
    </row>
    <row r="168" spans="2:15" ht="18.75" customHeight="1">
      <c r="B168" s="88">
        <v>151</v>
      </c>
      <c r="C168" s="89"/>
      <c r="D168" s="89" t="str">
        <f t="shared" si="2"/>
        <v/>
      </c>
      <c r="E168" s="90"/>
      <c r="F168" s="91"/>
      <c r="G168" s="135"/>
      <c r="H168" s="89"/>
      <c r="I168" s="92"/>
      <c r="J168" s="152"/>
      <c r="K168" s="153"/>
      <c r="L168" s="130"/>
      <c r="M168" s="131"/>
      <c r="N168" s="131"/>
      <c r="O168" s="149"/>
    </row>
    <row r="169" spans="2:15" ht="18.75" customHeight="1">
      <c r="B169" s="96">
        <v>152</v>
      </c>
      <c r="C169" s="89"/>
      <c r="D169" s="89" t="str">
        <f t="shared" si="2"/>
        <v/>
      </c>
      <c r="E169" s="90"/>
      <c r="F169" s="91"/>
      <c r="G169" s="135"/>
      <c r="H169" s="89"/>
      <c r="I169" s="92"/>
      <c r="J169" s="152"/>
      <c r="K169" s="153"/>
      <c r="L169" s="130"/>
      <c r="M169" s="131"/>
      <c r="N169" s="131"/>
      <c r="O169" s="149"/>
    </row>
    <row r="170" spans="2:15" ht="18.75" customHeight="1">
      <c r="B170" s="96">
        <v>153</v>
      </c>
      <c r="C170" s="89"/>
      <c r="D170" s="89" t="str">
        <f t="shared" si="2"/>
        <v/>
      </c>
      <c r="E170" s="90"/>
      <c r="F170" s="91"/>
      <c r="G170" s="135"/>
      <c r="H170" s="89"/>
      <c r="I170" s="92"/>
      <c r="J170" s="152"/>
      <c r="K170" s="153"/>
      <c r="L170" s="130"/>
      <c r="M170" s="131"/>
      <c r="N170" s="131"/>
      <c r="O170" s="149"/>
    </row>
    <row r="171" spans="2:15" ht="18.75" customHeight="1">
      <c r="B171" s="88">
        <v>154</v>
      </c>
      <c r="C171" s="89"/>
      <c r="D171" s="89" t="str">
        <f t="shared" si="2"/>
        <v/>
      </c>
      <c r="E171" s="90"/>
      <c r="F171" s="91"/>
      <c r="G171" s="135"/>
      <c r="H171" s="89"/>
      <c r="I171" s="92"/>
      <c r="J171" s="152"/>
      <c r="K171" s="153"/>
      <c r="L171" s="130"/>
      <c r="M171" s="131"/>
      <c r="N171" s="131"/>
      <c r="O171" s="149"/>
    </row>
    <row r="172" spans="2:15" ht="18.75" customHeight="1">
      <c r="B172" s="88">
        <v>155</v>
      </c>
      <c r="C172" s="89"/>
      <c r="D172" s="89" t="str">
        <f t="shared" si="2"/>
        <v/>
      </c>
      <c r="E172" s="90"/>
      <c r="F172" s="91"/>
      <c r="G172" s="135"/>
      <c r="H172" s="89"/>
      <c r="I172" s="92"/>
      <c r="J172" s="152"/>
      <c r="K172" s="153"/>
      <c r="L172" s="130"/>
      <c r="M172" s="131"/>
      <c r="N172" s="131"/>
      <c r="O172" s="149"/>
    </row>
    <row r="173" spans="2:15" ht="18.75" customHeight="1">
      <c r="B173" s="88">
        <v>156</v>
      </c>
      <c r="C173" s="89"/>
      <c r="D173" s="89" t="str">
        <f t="shared" si="2"/>
        <v/>
      </c>
      <c r="E173" s="90"/>
      <c r="F173" s="91"/>
      <c r="G173" s="135"/>
      <c r="H173" s="89"/>
      <c r="I173" s="92"/>
      <c r="J173" s="152"/>
      <c r="K173" s="153"/>
      <c r="L173" s="130"/>
      <c r="M173" s="131"/>
      <c r="N173" s="131"/>
      <c r="O173" s="149"/>
    </row>
    <row r="174" spans="2:15" ht="18.75" customHeight="1">
      <c r="B174" s="96">
        <v>157</v>
      </c>
      <c r="C174" s="89"/>
      <c r="D174" s="89" t="str">
        <f t="shared" si="2"/>
        <v/>
      </c>
      <c r="E174" s="90"/>
      <c r="F174" s="91"/>
      <c r="G174" s="135"/>
      <c r="H174" s="89"/>
      <c r="I174" s="92"/>
      <c r="J174" s="152"/>
      <c r="K174" s="153"/>
      <c r="L174" s="130"/>
      <c r="M174" s="131"/>
      <c r="N174" s="131"/>
      <c r="O174" s="149"/>
    </row>
    <row r="175" spans="2:15" ht="18.75" customHeight="1">
      <c r="B175" s="96">
        <v>158</v>
      </c>
      <c r="C175" s="89"/>
      <c r="D175" s="89" t="str">
        <f t="shared" si="2"/>
        <v/>
      </c>
      <c r="E175" s="90"/>
      <c r="F175" s="91"/>
      <c r="G175" s="135"/>
      <c r="H175" s="89"/>
      <c r="I175" s="92"/>
      <c r="J175" s="152"/>
      <c r="K175" s="153"/>
      <c r="L175" s="130"/>
      <c r="M175" s="131"/>
      <c r="N175" s="131"/>
      <c r="O175" s="149"/>
    </row>
    <row r="176" spans="2:15" ht="18.75" customHeight="1">
      <c r="B176" s="88">
        <v>159</v>
      </c>
      <c r="C176" s="89"/>
      <c r="D176" s="89" t="str">
        <f t="shared" si="2"/>
        <v/>
      </c>
      <c r="E176" s="90"/>
      <c r="F176" s="91"/>
      <c r="G176" s="135"/>
      <c r="H176" s="89"/>
      <c r="I176" s="92"/>
      <c r="J176" s="152"/>
      <c r="K176" s="153"/>
      <c r="L176" s="130"/>
      <c r="M176" s="131"/>
      <c r="N176" s="131"/>
      <c r="O176" s="149"/>
    </row>
    <row r="177" spans="2:15" ht="18.75" customHeight="1">
      <c r="B177" s="88">
        <v>160</v>
      </c>
      <c r="C177" s="89"/>
      <c r="D177" s="89" t="str">
        <f t="shared" si="2"/>
        <v/>
      </c>
      <c r="E177" s="90"/>
      <c r="F177" s="91"/>
      <c r="G177" s="135"/>
      <c r="H177" s="89"/>
      <c r="I177" s="92"/>
      <c r="J177" s="152"/>
      <c r="K177" s="153"/>
      <c r="L177" s="130"/>
      <c r="M177" s="131"/>
      <c r="N177" s="131"/>
      <c r="O177" s="149"/>
    </row>
    <row r="178" spans="2:15" ht="18.75" customHeight="1">
      <c r="B178" s="88">
        <v>161</v>
      </c>
      <c r="C178" s="89"/>
      <c r="D178" s="89" t="str">
        <f t="shared" si="2"/>
        <v/>
      </c>
      <c r="E178" s="90"/>
      <c r="F178" s="91"/>
      <c r="G178" s="135"/>
      <c r="H178" s="89"/>
      <c r="I178" s="92"/>
      <c r="J178" s="152"/>
      <c r="K178" s="153"/>
      <c r="L178" s="130"/>
      <c r="M178" s="131"/>
      <c r="N178" s="131"/>
      <c r="O178" s="149"/>
    </row>
    <row r="179" spans="2:15" ht="18.75" customHeight="1">
      <c r="B179" s="96">
        <v>162</v>
      </c>
      <c r="C179" s="89"/>
      <c r="D179" s="89" t="str">
        <f t="shared" si="2"/>
        <v/>
      </c>
      <c r="E179" s="90"/>
      <c r="F179" s="91"/>
      <c r="G179" s="135"/>
      <c r="H179" s="89"/>
      <c r="I179" s="92"/>
      <c r="J179" s="152"/>
      <c r="K179" s="153"/>
      <c r="L179" s="130"/>
      <c r="M179" s="131"/>
      <c r="N179" s="131"/>
      <c r="O179" s="149"/>
    </row>
    <row r="180" spans="2:15" ht="18.75" customHeight="1">
      <c r="B180" s="96">
        <v>163</v>
      </c>
      <c r="C180" s="89"/>
      <c r="D180" s="89" t="str">
        <f t="shared" si="2"/>
        <v/>
      </c>
      <c r="E180" s="90"/>
      <c r="F180" s="91"/>
      <c r="G180" s="135"/>
      <c r="H180" s="89"/>
      <c r="I180" s="92"/>
      <c r="J180" s="152"/>
      <c r="K180" s="153"/>
      <c r="L180" s="130"/>
      <c r="M180" s="131"/>
      <c r="N180" s="131"/>
      <c r="O180" s="149"/>
    </row>
    <row r="181" spans="2:15" ht="18.75" customHeight="1">
      <c r="B181" s="88">
        <v>164</v>
      </c>
      <c r="C181" s="89"/>
      <c r="D181" s="89" t="str">
        <f t="shared" si="2"/>
        <v/>
      </c>
      <c r="E181" s="90"/>
      <c r="F181" s="91"/>
      <c r="G181" s="135"/>
      <c r="H181" s="89"/>
      <c r="I181" s="92"/>
      <c r="J181" s="152"/>
      <c r="K181" s="153"/>
      <c r="L181" s="130"/>
      <c r="M181" s="131"/>
      <c r="N181" s="131"/>
      <c r="O181" s="149"/>
    </row>
    <row r="182" spans="2:15" ht="18.75" customHeight="1">
      <c r="B182" s="88">
        <v>165</v>
      </c>
      <c r="C182" s="89"/>
      <c r="D182" s="89" t="str">
        <f t="shared" si="2"/>
        <v/>
      </c>
      <c r="E182" s="90"/>
      <c r="F182" s="91"/>
      <c r="G182" s="135"/>
      <c r="H182" s="89"/>
      <c r="I182" s="92"/>
      <c r="J182" s="152"/>
      <c r="K182" s="153"/>
      <c r="L182" s="130"/>
      <c r="M182" s="131"/>
      <c r="N182" s="131"/>
      <c r="O182" s="149"/>
    </row>
    <row r="183" spans="2:15" ht="18.75" customHeight="1">
      <c r="B183" s="88">
        <v>166</v>
      </c>
      <c r="C183" s="89"/>
      <c r="D183" s="89" t="str">
        <f t="shared" si="2"/>
        <v/>
      </c>
      <c r="E183" s="90"/>
      <c r="F183" s="91"/>
      <c r="G183" s="135"/>
      <c r="H183" s="89"/>
      <c r="I183" s="92"/>
      <c r="J183" s="152"/>
      <c r="K183" s="153"/>
      <c r="L183" s="130"/>
      <c r="M183" s="131"/>
      <c r="N183" s="131"/>
      <c r="O183" s="149"/>
    </row>
    <row r="184" spans="2:15" ht="18.75" customHeight="1">
      <c r="B184" s="96">
        <v>167</v>
      </c>
      <c r="C184" s="89"/>
      <c r="D184" s="89" t="str">
        <f t="shared" si="2"/>
        <v/>
      </c>
      <c r="E184" s="90"/>
      <c r="F184" s="91"/>
      <c r="G184" s="135"/>
      <c r="H184" s="89"/>
      <c r="I184" s="92"/>
      <c r="J184" s="152"/>
      <c r="K184" s="153"/>
      <c r="L184" s="130"/>
      <c r="M184" s="131"/>
      <c r="N184" s="131"/>
      <c r="O184" s="149"/>
    </row>
    <row r="185" spans="2:15" ht="18.75" customHeight="1">
      <c r="B185" s="96">
        <v>168</v>
      </c>
      <c r="C185" s="89"/>
      <c r="D185" s="89" t="str">
        <f t="shared" si="2"/>
        <v/>
      </c>
      <c r="E185" s="90"/>
      <c r="F185" s="91"/>
      <c r="G185" s="135"/>
      <c r="H185" s="89"/>
      <c r="I185" s="92"/>
      <c r="J185" s="152"/>
      <c r="K185" s="153"/>
      <c r="L185" s="130"/>
      <c r="M185" s="131"/>
      <c r="N185" s="131"/>
      <c r="O185" s="149"/>
    </row>
    <row r="186" spans="2:15" ht="18.75" customHeight="1">
      <c r="B186" s="88">
        <v>169</v>
      </c>
      <c r="C186" s="89"/>
      <c r="D186" s="89" t="str">
        <f t="shared" si="2"/>
        <v/>
      </c>
      <c r="E186" s="90"/>
      <c r="F186" s="91"/>
      <c r="G186" s="135"/>
      <c r="H186" s="89"/>
      <c r="I186" s="92"/>
      <c r="J186" s="152"/>
      <c r="K186" s="153"/>
      <c r="L186" s="130"/>
      <c r="M186" s="131"/>
      <c r="N186" s="131"/>
      <c r="O186" s="149"/>
    </row>
    <row r="187" spans="2:15" ht="18.75" customHeight="1">
      <c r="B187" s="88">
        <v>170</v>
      </c>
      <c r="C187" s="89"/>
      <c r="D187" s="89" t="str">
        <f t="shared" si="2"/>
        <v/>
      </c>
      <c r="E187" s="90"/>
      <c r="F187" s="91"/>
      <c r="G187" s="135"/>
      <c r="H187" s="89"/>
      <c r="I187" s="92"/>
      <c r="J187" s="152"/>
      <c r="K187" s="153"/>
      <c r="L187" s="130"/>
      <c r="M187" s="131"/>
      <c r="N187" s="131"/>
      <c r="O187" s="149"/>
    </row>
    <row r="188" spans="2:15" ht="18.75" customHeight="1">
      <c r="B188" s="88">
        <v>171</v>
      </c>
      <c r="C188" s="89"/>
      <c r="D188" s="89" t="str">
        <f t="shared" si="2"/>
        <v/>
      </c>
      <c r="E188" s="90"/>
      <c r="F188" s="91"/>
      <c r="G188" s="135"/>
      <c r="H188" s="89"/>
      <c r="I188" s="92"/>
      <c r="J188" s="152"/>
      <c r="K188" s="153"/>
      <c r="L188" s="130"/>
      <c r="M188" s="131"/>
      <c r="N188" s="131"/>
      <c r="O188" s="149"/>
    </row>
    <row r="189" spans="2:15" ht="18.75" customHeight="1">
      <c r="B189" s="96">
        <v>172</v>
      </c>
      <c r="C189" s="89"/>
      <c r="D189" s="89" t="str">
        <f t="shared" si="2"/>
        <v/>
      </c>
      <c r="E189" s="90"/>
      <c r="F189" s="91"/>
      <c r="G189" s="135"/>
      <c r="H189" s="89"/>
      <c r="I189" s="92"/>
      <c r="J189" s="152"/>
      <c r="K189" s="153"/>
      <c r="L189" s="130"/>
      <c r="M189" s="131"/>
      <c r="N189" s="131"/>
      <c r="O189" s="149"/>
    </row>
    <row r="190" spans="2:15" ht="18.75" customHeight="1">
      <c r="B190" s="96">
        <v>173</v>
      </c>
      <c r="C190" s="89"/>
      <c r="D190" s="89" t="str">
        <f t="shared" si="2"/>
        <v/>
      </c>
      <c r="E190" s="90"/>
      <c r="F190" s="91"/>
      <c r="G190" s="135"/>
      <c r="H190" s="89"/>
      <c r="I190" s="92"/>
      <c r="J190" s="152"/>
      <c r="K190" s="153"/>
      <c r="L190" s="130"/>
      <c r="M190" s="131"/>
      <c r="N190" s="131"/>
      <c r="O190" s="149"/>
    </row>
    <row r="191" spans="2:15" ht="18.75" customHeight="1">
      <c r="B191" s="88">
        <v>174</v>
      </c>
      <c r="C191" s="89"/>
      <c r="D191" s="89" t="str">
        <f t="shared" si="2"/>
        <v/>
      </c>
      <c r="E191" s="90"/>
      <c r="F191" s="91"/>
      <c r="G191" s="135"/>
      <c r="H191" s="89"/>
      <c r="I191" s="92"/>
      <c r="J191" s="152"/>
      <c r="K191" s="153"/>
      <c r="L191" s="130"/>
      <c r="M191" s="131"/>
      <c r="N191" s="131"/>
      <c r="O191" s="149"/>
    </row>
    <row r="192" spans="2:15" ht="18.75" customHeight="1">
      <c r="B192" s="88">
        <v>175</v>
      </c>
      <c r="C192" s="89"/>
      <c r="D192" s="89" t="str">
        <f t="shared" si="2"/>
        <v/>
      </c>
      <c r="E192" s="90"/>
      <c r="F192" s="91"/>
      <c r="G192" s="135"/>
      <c r="H192" s="89"/>
      <c r="I192" s="92"/>
      <c r="J192" s="152"/>
      <c r="K192" s="153"/>
      <c r="L192" s="130"/>
      <c r="M192" s="131"/>
      <c r="N192" s="131"/>
      <c r="O192" s="149"/>
    </row>
    <row r="193" spans="2:15" ht="18.75" customHeight="1">
      <c r="B193" s="88">
        <v>176</v>
      </c>
      <c r="C193" s="89"/>
      <c r="D193" s="89" t="str">
        <f t="shared" si="2"/>
        <v/>
      </c>
      <c r="E193" s="90"/>
      <c r="F193" s="91"/>
      <c r="G193" s="135"/>
      <c r="H193" s="89"/>
      <c r="I193" s="92"/>
      <c r="J193" s="152"/>
      <c r="K193" s="153"/>
      <c r="L193" s="130"/>
      <c r="M193" s="131"/>
      <c r="N193" s="131"/>
      <c r="O193" s="149"/>
    </row>
    <row r="194" spans="2:15" ht="18.75" customHeight="1">
      <c r="B194" s="96">
        <v>177</v>
      </c>
      <c r="C194" s="89"/>
      <c r="D194" s="89" t="str">
        <f t="shared" si="2"/>
        <v/>
      </c>
      <c r="E194" s="90"/>
      <c r="F194" s="91"/>
      <c r="G194" s="135"/>
      <c r="H194" s="89"/>
      <c r="I194" s="92"/>
      <c r="J194" s="152"/>
      <c r="K194" s="153"/>
      <c r="L194" s="130"/>
      <c r="M194" s="131"/>
      <c r="N194" s="131"/>
      <c r="O194" s="149"/>
    </row>
    <row r="195" spans="2:15" ht="18.75" customHeight="1">
      <c r="B195" s="96">
        <v>178</v>
      </c>
      <c r="C195" s="89"/>
      <c r="D195" s="89" t="str">
        <f t="shared" si="2"/>
        <v/>
      </c>
      <c r="E195" s="90"/>
      <c r="F195" s="91"/>
      <c r="G195" s="135"/>
      <c r="H195" s="89"/>
      <c r="I195" s="92"/>
      <c r="J195" s="152"/>
      <c r="K195" s="153"/>
      <c r="L195" s="130"/>
      <c r="M195" s="131"/>
      <c r="N195" s="131"/>
      <c r="O195" s="149"/>
    </row>
    <row r="196" spans="2:15" ht="18.75" customHeight="1">
      <c r="B196" s="88">
        <v>179</v>
      </c>
      <c r="C196" s="89"/>
      <c r="D196" s="89" t="str">
        <f t="shared" si="2"/>
        <v/>
      </c>
      <c r="E196" s="90"/>
      <c r="F196" s="91"/>
      <c r="G196" s="135"/>
      <c r="H196" s="89"/>
      <c r="I196" s="92"/>
      <c r="J196" s="152"/>
      <c r="K196" s="153"/>
      <c r="L196" s="130"/>
      <c r="M196" s="131"/>
      <c r="N196" s="131"/>
      <c r="O196" s="149"/>
    </row>
    <row r="197" spans="2:15" ht="18.75" customHeight="1">
      <c r="B197" s="88">
        <v>180</v>
      </c>
      <c r="C197" s="89"/>
      <c r="D197" s="89" t="str">
        <f t="shared" si="2"/>
        <v/>
      </c>
      <c r="E197" s="90"/>
      <c r="F197" s="91"/>
      <c r="G197" s="135"/>
      <c r="H197" s="89"/>
      <c r="I197" s="92"/>
      <c r="J197" s="152"/>
      <c r="K197" s="153"/>
      <c r="L197" s="130"/>
      <c r="M197" s="131"/>
      <c r="N197" s="131"/>
      <c r="O197" s="149"/>
    </row>
    <row r="198" spans="2:15" ht="18.75" customHeight="1">
      <c r="B198" s="88">
        <v>181</v>
      </c>
      <c r="C198" s="89"/>
      <c r="D198" s="89" t="str">
        <f t="shared" si="2"/>
        <v/>
      </c>
      <c r="E198" s="90"/>
      <c r="F198" s="91"/>
      <c r="G198" s="135"/>
      <c r="H198" s="89"/>
      <c r="I198" s="92"/>
      <c r="J198" s="152"/>
      <c r="K198" s="153"/>
      <c r="L198" s="130"/>
      <c r="M198" s="131"/>
      <c r="N198" s="131"/>
      <c r="O198" s="149"/>
    </row>
    <row r="199" spans="2:15" ht="18.75" customHeight="1">
      <c r="B199" s="96">
        <v>182</v>
      </c>
      <c r="C199" s="89"/>
      <c r="D199" s="89" t="str">
        <f t="shared" si="2"/>
        <v/>
      </c>
      <c r="E199" s="90"/>
      <c r="F199" s="91"/>
      <c r="G199" s="135"/>
      <c r="H199" s="89"/>
      <c r="I199" s="92"/>
      <c r="J199" s="152"/>
      <c r="K199" s="153"/>
      <c r="L199" s="130"/>
      <c r="M199" s="131"/>
      <c r="N199" s="131"/>
      <c r="O199" s="149"/>
    </row>
    <row r="200" spans="2:15" ht="18.75" customHeight="1">
      <c r="B200" s="96">
        <v>183</v>
      </c>
      <c r="C200" s="89"/>
      <c r="D200" s="89" t="str">
        <f t="shared" si="2"/>
        <v/>
      </c>
      <c r="E200" s="90"/>
      <c r="F200" s="91"/>
      <c r="G200" s="135"/>
      <c r="H200" s="89"/>
      <c r="I200" s="92"/>
      <c r="J200" s="152"/>
      <c r="K200" s="153"/>
      <c r="L200" s="130"/>
      <c r="M200" s="131"/>
      <c r="N200" s="131"/>
      <c r="O200" s="149"/>
    </row>
    <row r="201" spans="2:15" ht="18.75" customHeight="1">
      <c r="B201" s="88">
        <v>184</v>
      </c>
      <c r="C201" s="89"/>
      <c r="D201" s="89" t="str">
        <f t="shared" si="2"/>
        <v/>
      </c>
      <c r="E201" s="90"/>
      <c r="F201" s="91"/>
      <c r="G201" s="135"/>
      <c r="H201" s="89"/>
      <c r="I201" s="92"/>
      <c r="J201" s="152"/>
      <c r="K201" s="153"/>
      <c r="L201" s="130"/>
      <c r="M201" s="131"/>
      <c r="N201" s="131"/>
      <c r="O201" s="149"/>
    </row>
    <row r="202" spans="2:15" ht="18.75" customHeight="1">
      <c r="B202" s="88">
        <v>185</v>
      </c>
      <c r="C202" s="89"/>
      <c r="D202" s="89" t="str">
        <f t="shared" si="2"/>
        <v/>
      </c>
      <c r="E202" s="90"/>
      <c r="F202" s="91"/>
      <c r="G202" s="135"/>
      <c r="H202" s="89"/>
      <c r="I202" s="92"/>
      <c r="J202" s="152"/>
      <c r="K202" s="153"/>
      <c r="L202" s="130"/>
      <c r="M202" s="131"/>
      <c r="N202" s="131"/>
      <c r="O202" s="149"/>
    </row>
    <row r="203" spans="2:15" ht="18.75" customHeight="1">
      <c r="B203" s="88">
        <v>186</v>
      </c>
      <c r="C203" s="89"/>
      <c r="D203" s="89" t="str">
        <f t="shared" si="2"/>
        <v/>
      </c>
      <c r="E203" s="90"/>
      <c r="F203" s="91"/>
      <c r="G203" s="135"/>
      <c r="H203" s="89"/>
      <c r="I203" s="92"/>
      <c r="J203" s="152"/>
      <c r="K203" s="153"/>
      <c r="L203" s="130"/>
      <c r="M203" s="131"/>
      <c r="N203" s="131"/>
      <c r="O203" s="149"/>
    </row>
    <row r="204" spans="2:15" ht="18.75" customHeight="1">
      <c r="B204" s="96">
        <v>187</v>
      </c>
      <c r="C204" s="89"/>
      <c r="D204" s="89" t="str">
        <f t="shared" si="2"/>
        <v/>
      </c>
      <c r="E204" s="90"/>
      <c r="F204" s="91"/>
      <c r="G204" s="135"/>
      <c r="H204" s="89"/>
      <c r="I204" s="92"/>
      <c r="J204" s="152"/>
      <c r="K204" s="153"/>
      <c r="L204" s="130"/>
      <c r="M204" s="131"/>
      <c r="N204" s="131"/>
      <c r="O204" s="149"/>
    </row>
    <row r="205" spans="2:15" ht="18.75" customHeight="1">
      <c r="B205" s="96">
        <v>188</v>
      </c>
      <c r="C205" s="89"/>
      <c r="D205" s="89" t="str">
        <f t="shared" si="2"/>
        <v/>
      </c>
      <c r="E205" s="90"/>
      <c r="F205" s="91"/>
      <c r="G205" s="135"/>
      <c r="H205" s="89"/>
      <c r="I205" s="92"/>
      <c r="J205" s="152"/>
      <c r="K205" s="153"/>
      <c r="L205" s="130"/>
      <c r="M205" s="131"/>
      <c r="N205" s="131"/>
      <c r="O205" s="149"/>
    </row>
    <row r="206" spans="2:15" ht="18.75" customHeight="1">
      <c r="B206" s="88">
        <v>189</v>
      </c>
      <c r="C206" s="89"/>
      <c r="D206" s="89" t="str">
        <f t="shared" si="2"/>
        <v/>
      </c>
      <c r="E206" s="90"/>
      <c r="F206" s="91"/>
      <c r="G206" s="135"/>
      <c r="H206" s="89"/>
      <c r="I206" s="92"/>
      <c r="J206" s="152"/>
      <c r="K206" s="153"/>
      <c r="L206" s="130"/>
      <c r="M206" s="131"/>
      <c r="N206" s="131"/>
      <c r="O206" s="149"/>
    </row>
    <row r="207" spans="2:15" ht="18.75" customHeight="1">
      <c r="B207" s="88">
        <v>190</v>
      </c>
      <c r="C207" s="89"/>
      <c r="D207" s="89" t="str">
        <f t="shared" si="2"/>
        <v/>
      </c>
      <c r="E207" s="90"/>
      <c r="F207" s="91"/>
      <c r="G207" s="135"/>
      <c r="H207" s="89"/>
      <c r="I207" s="92"/>
      <c r="J207" s="152"/>
      <c r="K207" s="153"/>
      <c r="L207" s="130"/>
      <c r="M207" s="131"/>
      <c r="N207" s="131"/>
      <c r="O207" s="149"/>
    </row>
    <row r="208" spans="2:15" ht="18.75" customHeight="1">
      <c r="B208" s="88">
        <v>191</v>
      </c>
      <c r="C208" s="89"/>
      <c r="D208" s="89" t="str">
        <f t="shared" si="2"/>
        <v/>
      </c>
      <c r="E208" s="90"/>
      <c r="F208" s="91"/>
      <c r="G208" s="135"/>
      <c r="H208" s="89"/>
      <c r="I208" s="92"/>
      <c r="J208" s="152"/>
      <c r="K208" s="153"/>
      <c r="L208" s="130"/>
      <c r="M208" s="131"/>
      <c r="N208" s="131"/>
      <c r="O208" s="149"/>
    </row>
    <row r="209" spans="2:15" ht="18.75" customHeight="1">
      <c r="B209" s="96">
        <v>192</v>
      </c>
      <c r="C209" s="89"/>
      <c r="D209" s="89" t="str">
        <f t="shared" si="2"/>
        <v/>
      </c>
      <c r="E209" s="90"/>
      <c r="F209" s="91"/>
      <c r="G209" s="135"/>
      <c r="H209" s="89"/>
      <c r="I209" s="92"/>
      <c r="J209" s="152"/>
      <c r="K209" s="153"/>
      <c r="L209" s="130"/>
      <c r="M209" s="131"/>
      <c r="N209" s="131"/>
      <c r="O209" s="149"/>
    </row>
    <row r="210" spans="2:15" ht="18.75" customHeight="1">
      <c r="B210" s="96">
        <v>193</v>
      </c>
      <c r="C210" s="89"/>
      <c r="D210" s="89" t="str">
        <f t="shared" si="2"/>
        <v/>
      </c>
      <c r="E210" s="90"/>
      <c r="F210" s="91"/>
      <c r="G210" s="135"/>
      <c r="H210" s="89"/>
      <c r="I210" s="92"/>
      <c r="J210" s="152"/>
      <c r="K210" s="153"/>
      <c r="L210" s="130"/>
      <c r="M210" s="131"/>
      <c r="N210" s="131"/>
      <c r="O210" s="149"/>
    </row>
    <row r="211" spans="2:15" ht="18.75" customHeight="1">
      <c r="B211" s="88">
        <v>194</v>
      </c>
      <c r="C211" s="89"/>
      <c r="D211" s="89" t="str">
        <f t="shared" ref="D211:D267" si="3">PHONETIC(C211)</f>
        <v/>
      </c>
      <c r="E211" s="90"/>
      <c r="F211" s="91"/>
      <c r="G211" s="135"/>
      <c r="H211" s="89"/>
      <c r="I211" s="92"/>
      <c r="J211" s="152"/>
      <c r="K211" s="153"/>
      <c r="L211" s="130"/>
      <c r="M211" s="131"/>
      <c r="N211" s="131"/>
      <c r="O211" s="149"/>
    </row>
    <row r="212" spans="2:15" ht="18.75" customHeight="1">
      <c r="B212" s="88">
        <v>195</v>
      </c>
      <c r="C212" s="89"/>
      <c r="D212" s="89" t="str">
        <f t="shared" si="3"/>
        <v/>
      </c>
      <c r="E212" s="90"/>
      <c r="F212" s="91"/>
      <c r="G212" s="135"/>
      <c r="H212" s="89"/>
      <c r="I212" s="92"/>
      <c r="J212" s="152"/>
      <c r="K212" s="153"/>
      <c r="L212" s="130"/>
      <c r="M212" s="131"/>
      <c r="N212" s="131"/>
      <c r="O212" s="149"/>
    </row>
    <row r="213" spans="2:15" ht="18.75" customHeight="1">
      <c r="B213" s="88">
        <v>196</v>
      </c>
      <c r="C213" s="89"/>
      <c r="D213" s="89" t="str">
        <f t="shared" si="3"/>
        <v/>
      </c>
      <c r="E213" s="90"/>
      <c r="F213" s="91"/>
      <c r="G213" s="135"/>
      <c r="H213" s="89"/>
      <c r="I213" s="92"/>
      <c r="J213" s="152"/>
      <c r="K213" s="153"/>
      <c r="L213" s="130"/>
      <c r="M213" s="131"/>
      <c r="N213" s="131"/>
      <c r="O213" s="149"/>
    </row>
    <row r="214" spans="2:15" ht="18.75" customHeight="1">
      <c r="B214" s="96">
        <v>197</v>
      </c>
      <c r="C214" s="89"/>
      <c r="D214" s="89" t="str">
        <f t="shared" si="3"/>
        <v/>
      </c>
      <c r="E214" s="90"/>
      <c r="F214" s="91"/>
      <c r="G214" s="135"/>
      <c r="H214" s="89"/>
      <c r="I214" s="92"/>
      <c r="J214" s="152"/>
      <c r="K214" s="153"/>
      <c r="L214" s="130"/>
      <c r="M214" s="131"/>
      <c r="N214" s="131"/>
      <c r="O214" s="149"/>
    </row>
    <row r="215" spans="2:15" ht="18.75" customHeight="1">
      <c r="B215" s="96">
        <v>198</v>
      </c>
      <c r="C215" s="89"/>
      <c r="D215" s="89" t="str">
        <f t="shared" si="3"/>
        <v/>
      </c>
      <c r="E215" s="90"/>
      <c r="F215" s="91"/>
      <c r="G215" s="135"/>
      <c r="H215" s="89"/>
      <c r="I215" s="92"/>
      <c r="J215" s="152"/>
      <c r="K215" s="153"/>
      <c r="L215" s="130"/>
      <c r="M215" s="131"/>
      <c r="N215" s="131"/>
      <c r="O215" s="149"/>
    </row>
    <row r="216" spans="2:15" ht="18.75" customHeight="1">
      <c r="B216" s="88">
        <v>199</v>
      </c>
      <c r="C216" s="89"/>
      <c r="D216" s="89" t="str">
        <f t="shared" si="3"/>
        <v/>
      </c>
      <c r="E216" s="90"/>
      <c r="F216" s="91"/>
      <c r="G216" s="135"/>
      <c r="H216" s="89"/>
      <c r="I216" s="92"/>
      <c r="J216" s="152"/>
      <c r="K216" s="153"/>
      <c r="L216" s="130"/>
      <c r="M216" s="131"/>
      <c r="N216" s="131"/>
      <c r="O216" s="149"/>
    </row>
    <row r="217" spans="2:15" ht="18.75" customHeight="1">
      <c r="B217" s="88">
        <v>200</v>
      </c>
      <c r="C217" s="89"/>
      <c r="D217" s="89" t="str">
        <f t="shared" si="3"/>
        <v/>
      </c>
      <c r="E217" s="90"/>
      <c r="F217" s="91"/>
      <c r="G217" s="135"/>
      <c r="H217" s="89"/>
      <c r="I217" s="92"/>
      <c r="J217" s="152"/>
      <c r="K217" s="153"/>
      <c r="L217" s="130"/>
      <c r="M217" s="131"/>
      <c r="N217" s="131"/>
      <c r="O217" s="149"/>
    </row>
    <row r="218" spans="2:15" ht="18.75" customHeight="1">
      <c r="B218" s="88">
        <v>201</v>
      </c>
      <c r="C218" s="89"/>
      <c r="D218" s="89" t="str">
        <f t="shared" si="3"/>
        <v/>
      </c>
      <c r="E218" s="90"/>
      <c r="F218" s="91"/>
      <c r="G218" s="135"/>
      <c r="H218" s="89"/>
      <c r="I218" s="92"/>
      <c r="J218" s="152"/>
      <c r="K218" s="153"/>
      <c r="L218" s="130"/>
      <c r="M218" s="131"/>
      <c r="N218" s="131"/>
      <c r="O218" s="149"/>
    </row>
    <row r="219" spans="2:15" ht="18.75" customHeight="1">
      <c r="B219" s="96">
        <v>202</v>
      </c>
      <c r="C219" s="89"/>
      <c r="D219" s="89" t="str">
        <f t="shared" si="3"/>
        <v/>
      </c>
      <c r="E219" s="90"/>
      <c r="F219" s="91"/>
      <c r="G219" s="135"/>
      <c r="H219" s="89"/>
      <c r="I219" s="92"/>
      <c r="J219" s="152"/>
      <c r="K219" s="153"/>
      <c r="L219" s="130"/>
      <c r="M219" s="131"/>
      <c r="N219" s="131"/>
      <c r="O219" s="149"/>
    </row>
    <row r="220" spans="2:15" ht="18.75" customHeight="1">
      <c r="B220" s="96">
        <v>203</v>
      </c>
      <c r="C220" s="89"/>
      <c r="D220" s="89" t="str">
        <f t="shared" si="3"/>
        <v/>
      </c>
      <c r="E220" s="90"/>
      <c r="F220" s="91"/>
      <c r="G220" s="135"/>
      <c r="H220" s="89"/>
      <c r="I220" s="92"/>
      <c r="J220" s="152"/>
      <c r="K220" s="153"/>
      <c r="L220" s="130"/>
      <c r="M220" s="131"/>
      <c r="N220" s="131"/>
      <c r="O220" s="149"/>
    </row>
    <row r="221" spans="2:15" ht="18.75" customHeight="1">
      <c r="B221" s="88">
        <v>204</v>
      </c>
      <c r="C221" s="89"/>
      <c r="D221" s="89" t="str">
        <f t="shared" si="3"/>
        <v/>
      </c>
      <c r="E221" s="90"/>
      <c r="F221" s="91"/>
      <c r="G221" s="135"/>
      <c r="H221" s="89"/>
      <c r="I221" s="92"/>
      <c r="J221" s="152"/>
      <c r="K221" s="153"/>
      <c r="L221" s="130"/>
      <c r="M221" s="131"/>
      <c r="N221" s="131"/>
      <c r="O221" s="149"/>
    </row>
    <row r="222" spans="2:15" ht="18.75" customHeight="1">
      <c r="B222" s="88">
        <v>205</v>
      </c>
      <c r="C222" s="89"/>
      <c r="D222" s="89" t="str">
        <f t="shared" si="3"/>
        <v/>
      </c>
      <c r="E222" s="90"/>
      <c r="F222" s="91"/>
      <c r="G222" s="135"/>
      <c r="H222" s="89"/>
      <c r="I222" s="92"/>
      <c r="J222" s="152"/>
      <c r="K222" s="153"/>
      <c r="L222" s="130"/>
      <c r="M222" s="131"/>
      <c r="N222" s="131"/>
      <c r="O222" s="149"/>
    </row>
    <row r="223" spans="2:15" ht="18.75" customHeight="1">
      <c r="B223" s="88">
        <v>206</v>
      </c>
      <c r="C223" s="89"/>
      <c r="D223" s="89" t="str">
        <f t="shared" si="3"/>
        <v/>
      </c>
      <c r="E223" s="90"/>
      <c r="F223" s="91"/>
      <c r="G223" s="135"/>
      <c r="H223" s="89"/>
      <c r="I223" s="92"/>
      <c r="J223" s="152"/>
      <c r="K223" s="153"/>
      <c r="L223" s="130"/>
      <c r="M223" s="131"/>
      <c r="N223" s="131"/>
      <c r="O223" s="149"/>
    </row>
    <row r="224" spans="2:15" ht="18.75" customHeight="1">
      <c r="B224" s="96">
        <v>207</v>
      </c>
      <c r="C224" s="89"/>
      <c r="D224" s="89" t="str">
        <f t="shared" si="3"/>
        <v/>
      </c>
      <c r="E224" s="90"/>
      <c r="F224" s="91"/>
      <c r="G224" s="135"/>
      <c r="H224" s="89"/>
      <c r="I224" s="92"/>
      <c r="J224" s="152"/>
      <c r="K224" s="153"/>
      <c r="L224" s="130"/>
      <c r="M224" s="131"/>
      <c r="N224" s="131"/>
      <c r="O224" s="149"/>
    </row>
    <row r="225" spans="2:15" ht="18.75" customHeight="1">
      <c r="B225" s="96">
        <v>208</v>
      </c>
      <c r="C225" s="89"/>
      <c r="D225" s="89" t="str">
        <f t="shared" si="3"/>
        <v/>
      </c>
      <c r="E225" s="90"/>
      <c r="F225" s="91"/>
      <c r="G225" s="135"/>
      <c r="H225" s="89"/>
      <c r="I225" s="92"/>
      <c r="J225" s="152"/>
      <c r="K225" s="153"/>
      <c r="L225" s="130"/>
      <c r="M225" s="131"/>
      <c r="N225" s="131"/>
      <c r="O225" s="149"/>
    </row>
    <row r="226" spans="2:15" ht="18.75" customHeight="1">
      <c r="B226" s="88">
        <v>209</v>
      </c>
      <c r="C226" s="89"/>
      <c r="D226" s="89" t="str">
        <f t="shared" si="3"/>
        <v/>
      </c>
      <c r="E226" s="90"/>
      <c r="F226" s="91"/>
      <c r="G226" s="135"/>
      <c r="H226" s="89"/>
      <c r="I226" s="92"/>
      <c r="J226" s="152"/>
      <c r="K226" s="153"/>
      <c r="L226" s="130"/>
      <c r="M226" s="131"/>
      <c r="N226" s="131"/>
      <c r="O226" s="149"/>
    </row>
    <row r="227" spans="2:15" ht="18.75" customHeight="1">
      <c r="B227" s="88">
        <v>210</v>
      </c>
      <c r="C227" s="89"/>
      <c r="D227" s="89" t="str">
        <f t="shared" si="3"/>
        <v/>
      </c>
      <c r="E227" s="90"/>
      <c r="F227" s="91"/>
      <c r="G227" s="135"/>
      <c r="H227" s="89"/>
      <c r="I227" s="92"/>
      <c r="J227" s="152"/>
      <c r="K227" s="153"/>
      <c r="L227" s="130"/>
      <c r="M227" s="131"/>
      <c r="N227" s="131"/>
      <c r="O227" s="149"/>
    </row>
    <row r="228" spans="2:15" ht="18.75" customHeight="1">
      <c r="B228" s="88">
        <v>211</v>
      </c>
      <c r="C228" s="89"/>
      <c r="D228" s="89" t="str">
        <f t="shared" si="3"/>
        <v/>
      </c>
      <c r="E228" s="90"/>
      <c r="F228" s="91"/>
      <c r="G228" s="135"/>
      <c r="H228" s="89"/>
      <c r="I228" s="92"/>
      <c r="J228" s="152"/>
      <c r="K228" s="153"/>
      <c r="L228" s="130"/>
      <c r="M228" s="131"/>
      <c r="N228" s="131"/>
      <c r="O228" s="149"/>
    </row>
    <row r="229" spans="2:15" ht="18.75" customHeight="1">
      <c r="B229" s="96">
        <v>212</v>
      </c>
      <c r="C229" s="89"/>
      <c r="D229" s="89" t="str">
        <f t="shared" si="3"/>
        <v/>
      </c>
      <c r="E229" s="90"/>
      <c r="F229" s="91"/>
      <c r="G229" s="135"/>
      <c r="H229" s="89"/>
      <c r="I229" s="92"/>
      <c r="J229" s="152"/>
      <c r="K229" s="153"/>
      <c r="L229" s="130"/>
      <c r="M229" s="131"/>
      <c r="N229" s="131"/>
      <c r="O229" s="149"/>
    </row>
    <row r="230" spans="2:15" ht="18.75" customHeight="1">
      <c r="B230" s="96">
        <v>213</v>
      </c>
      <c r="C230" s="89"/>
      <c r="D230" s="89" t="str">
        <f t="shared" si="3"/>
        <v/>
      </c>
      <c r="E230" s="90"/>
      <c r="F230" s="91"/>
      <c r="G230" s="135"/>
      <c r="H230" s="89"/>
      <c r="I230" s="92"/>
      <c r="J230" s="152"/>
      <c r="K230" s="153"/>
      <c r="L230" s="130"/>
      <c r="M230" s="131"/>
      <c r="N230" s="131"/>
      <c r="O230" s="149"/>
    </row>
    <row r="231" spans="2:15" ht="18.75" customHeight="1">
      <c r="B231" s="88">
        <v>214</v>
      </c>
      <c r="C231" s="89"/>
      <c r="D231" s="89" t="str">
        <f t="shared" si="3"/>
        <v/>
      </c>
      <c r="E231" s="90"/>
      <c r="F231" s="91"/>
      <c r="G231" s="135"/>
      <c r="H231" s="89"/>
      <c r="I231" s="92"/>
      <c r="J231" s="152"/>
      <c r="K231" s="153"/>
      <c r="L231" s="130"/>
      <c r="M231" s="131"/>
      <c r="N231" s="131"/>
      <c r="O231" s="149"/>
    </row>
    <row r="232" spans="2:15" ht="18.75" customHeight="1">
      <c r="B232" s="88">
        <v>215</v>
      </c>
      <c r="C232" s="89"/>
      <c r="D232" s="89" t="str">
        <f t="shared" si="3"/>
        <v/>
      </c>
      <c r="E232" s="90"/>
      <c r="F232" s="91"/>
      <c r="G232" s="135"/>
      <c r="H232" s="89"/>
      <c r="I232" s="92"/>
      <c r="J232" s="152"/>
      <c r="K232" s="153"/>
      <c r="L232" s="130"/>
      <c r="M232" s="131"/>
      <c r="N232" s="131"/>
      <c r="O232" s="149"/>
    </row>
    <row r="233" spans="2:15" ht="18.75" customHeight="1">
      <c r="B233" s="88">
        <v>216</v>
      </c>
      <c r="C233" s="89"/>
      <c r="D233" s="89" t="str">
        <f t="shared" si="3"/>
        <v/>
      </c>
      <c r="E233" s="90"/>
      <c r="F233" s="91"/>
      <c r="G233" s="135"/>
      <c r="H233" s="89"/>
      <c r="I233" s="92"/>
      <c r="J233" s="152"/>
      <c r="K233" s="153"/>
      <c r="L233" s="130"/>
      <c r="M233" s="131"/>
      <c r="N233" s="131"/>
      <c r="O233" s="149"/>
    </row>
    <row r="234" spans="2:15" ht="18.75" customHeight="1">
      <c r="B234" s="96">
        <v>217</v>
      </c>
      <c r="C234" s="89"/>
      <c r="D234" s="89" t="str">
        <f t="shared" si="3"/>
        <v/>
      </c>
      <c r="E234" s="90"/>
      <c r="F234" s="91"/>
      <c r="G234" s="135"/>
      <c r="H234" s="89"/>
      <c r="I234" s="92"/>
      <c r="J234" s="152"/>
      <c r="K234" s="153"/>
      <c r="L234" s="130"/>
      <c r="M234" s="131"/>
      <c r="N234" s="131"/>
      <c r="O234" s="149"/>
    </row>
    <row r="235" spans="2:15" ht="18.75" customHeight="1">
      <c r="B235" s="96">
        <v>218</v>
      </c>
      <c r="C235" s="89"/>
      <c r="D235" s="89" t="str">
        <f t="shared" si="3"/>
        <v/>
      </c>
      <c r="E235" s="90"/>
      <c r="F235" s="91"/>
      <c r="G235" s="135"/>
      <c r="H235" s="89"/>
      <c r="I235" s="92"/>
      <c r="J235" s="152"/>
      <c r="K235" s="153"/>
      <c r="L235" s="130"/>
      <c r="M235" s="131"/>
      <c r="N235" s="131"/>
      <c r="O235" s="149"/>
    </row>
    <row r="236" spans="2:15" ht="18.75" customHeight="1">
      <c r="B236" s="88">
        <v>219</v>
      </c>
      <c r="C236" s="89"/>
      <c r="D236" s="89" t="str">
        <f t="shared" si="3"/>
        <v/>
      </c>
      <c r="E236" s="90"/>
      <c r="F236" s="91"/>
      <c r="G236" s="135"/>
      <c r="H236" s="89"/>
      <c r="I236" s="92"/>
      <c r="J236" s="152"/>
      <c r="K236" s="153"/>
      <c r="L236" s="130"/>
      <c r="M236" s="131"/>
      <c r="N236" s="131"/>
      <c r="O236" s="149"/>
    </row>
    <row r="237" spans="2:15" ht="18.75" customHeight="1">
      <c r="B237" s="88">
        <v>220</v>
      </c>
      <c r="C237" s="89"/>
      <c r="D237" s="89" t="str">
        <f t="shared" si="3"/>
        <v/>
      </c>
      <c r="E237" s="90"/>
      <c r="F237" s="91"/>
      <c r="G237" s="135"/>
      <c r="H237" s="89"/>
      <c r="I237" s="92"/>
      <c r="J237" s="152"/>
      <c r="K237" s="153"/>
      <c r="L237" s="130"/>
      <c r="M237" s="131"/>
      <c r="N237" s="131"/>
      <c r="O237" s="149"/>
    </row>
    <row r="238" spans="2:15" ht="18.75" customHeight="1">
      <c r="B238" s="88">
        <v>221</v>
      </c>
      <c r="C238" s="89"/>
      <c r="D238" s="89" t="str">
        <f t="shared" si="3"/>
        <v/>
      </c>
      <c r="E238" s="90"/>
      <c r="F238" s="91"/>
      <c r="G238" s="135"/>
      <c r="H238" s="89"/>
      <c r="I238" s="92"/>
      <c r="J238" s="152"/>
      <c r="K238" s="153"/>
      <c r="L238" s="130"/>
      <c r="M238" s="131"/>
      <c r="N238" s="131"/>
      <c r="O238" s="149"/>
    </row>
    <row r="239" spans="2:15" ht="18.75" customHeight="1">
      <c r="B239" s="96">
        <v>222</v>
      </c>
      <c r="C239" s="89"/>
      <c r="D239" s="89" t="str">
        <f t="shared" si="3"/>
        <v/>
      </c>
      <c r="E239" s="90"/>
      <c r="F239" s="91"/>
      <c r="G239" s="135"/>
      <c r="H239" s="89"/>
      <c r="I239" s="92"/>
      <c r="J239" s="152"/>
      <c r="K239" s="153"/>
      <c r="L239" s="130"/>
      <c r="M239" s="131"/>
      <c r="N239" s="131"/>
      <c r="O239" s="149"/>
    </row>
    <row r="240" spans="2:15" ht="18.75" customHeight="1">
      <c r="B240" s="96">
        <v>223</v>
      </c>
      <c r="C240" s="89"/>
      <c r="D240" s="89" t="str">
        <f t="shared" si="3"/>
        <v/>
      </c>
      <c r="E240" s="90"/>
      <c r="F240" s="91"/>
      <c r="G240" s="135"/>
      <c r="H240" s="89"/>
      <c r="I240" s="92"/>
      <c r="J240" s="152"/>
      <c r="K240" s="153"/>
      <c r="L240" s="130"/>
      <c r="M240" s="131"/>
      <c r="N240" s="131"/>
      <c r="O240" s="149"/>
    </row>
    <row r="241" spans="2:15" ht="18.75" customHeight="1">
      <c r="B241" s="88">
        <v>224</v>
      </c>
      <c r="C241" s="89"/>
      <c r="D241" s="89" t="str">
        <f t="shared" si="3"/>
        <v/>
      </c>
      <c r="E241" s="90"/>
      <c r="F241" s="91"/>
      <c r="G241" s="135"/>
      <c r="H241" s="89"/>
      <c r="I241" s="92"/>
      <c r="J241" s="152"/>
      <c r="K241" s="153"/>
      <c r="L241" s="130"/>
      <c r="M241" s="131"/>
      <c r="N241" s="131"/>
      <c r="O241" s="149"/>
    </row>
    <row r="242" spans="2:15" ht="18.75" customHeight="1">
      <c r="B242" s="88">
        <v>225</v>
      </c>
      <c r="C242" s="89"/>
      <c r="D242" s="89" t="str">
        <f t="shared" si="3"/>
        <v/>
      </c>
      <c r="E242" s="90"/>
      <c r="F242" s="91"/>
      <c r="G242" s="135"/>
      <c r="H242" s="89"/>
      <c r="I242" s="92"/>
      <c r="J242" s="152"/>
      <c r="K242" s="153"/>
      <c r="L242" s="130"/>
      <c r="M242" s="131"/>
      <c r="N242" s="131"/>
      <c r="O242" s="149"/>
    </row>
    <row r="243" spans="2:15" ht="18.75" customHeight="1">
      <c r="B243" s="88">
        <v>226</v>
      </c>
      <c r="C243" s="89"/>
      <c r="D243" s="89" t="str">
        <f t="shared" si="3"/>
        <v/>
      </c>
      <c r="E243" s="90"/>
      <c r="F243" s="91"/>
      <c r="G243" s="135"/>
      <c r="H243" s="89"/>
      <c r="I243" s="92"/>
      <c r="J243" s="152"/>
      <c r="K243" s="153"/>
      <c r="L243" s="130"/>
      <c r="M243" s="131"/>
      <c r="N243" s="131"/>
      <c r="O243" s="149"/>
    </row>
    <row r="244" spans="2:15" ht="18.75" customHeight="1">
      <c r="B244" s="96">
        <v>227</v>
      </c>
      <c r="C244" s="89"/>
      <c r="D244" s="89" t="str">
        <f t="shared" si="3"/>
        <v/>
      </c>
      <c r="E244" s="90"/>
      <c r="F244" s="91"/>
      <c r="G244" s="135"/>
      <c r="H244" s="89"/>
      <c r="I244" s="92"/>
      <c r="J244" s="152"/>
      <c r="K244" s="153"/>
      <c r="L244" s="130"/>
      <c r="M244" s="131"/>
      <c r="N244" s="131"/>
      <c r="O244" s="149"/>
    </row>
    <row r="245" spans="2:15" ht="18.75" customHeight="1">
      <c r="B245" s="96">
        <v>228</v>
      </c>
      <c r="C245" s="89"/>
      <c r="D245" s="89" t="str">
        <f t="shared" si="3"/>
        <v/>
      </c>
      <c r="E245" s="90"/>
      <c r="F245" s="91"/>
      <c r="G245" s="135"/>
      <c r="H245" s="89"/>
      <c r="I245" s="92"/>
      <c r="J245" s="152"/>
      <c r="K245" s="153"/>
      <c r="L245" s="130"/>
      <c r="M245" s="131"/>
      <c r="N245" s="131"/>
      <c r="O245" s="149"/>
    </row>
    <row r="246" spans="2:15" ht="18.75" customHeight="1">
      <c r="B246" s="88">
        <v>229</v>
      </c>
      <c r="C246" s="89"/>
      <c r="D246" s="89" t="str">
        <f t="shared" si="3"/>
        <v/>
      </c>
      <c r="E246" s="90"/>
      <c r="F246" s="91"/>
      <c r="G246" s="135"/>
      <c r="H246" s="89"/>
      <c r="I246" s="92"/>
      <c r="J246" s="152"/>
      <c r="K246" s="153"/>
      <c r="L246" s="130"/>
      <c r="M246" s="131"/>
      <c r="N246" s="131"/>
      <c r="O246" s="149"/>
    </row>
    <row r="247" spans="2:15" ht="18.75" customHeight="1">
      <c r="B247" s="88">
        <v>230</v>
      </c>
      <c r="C247" s="89"/>
      <c r="D247" s="89" t="str">
        <f t="shared" si="3"/>
        <v/>
      </c>
      <c r="E247" s="90"/>
      <c r="F247" s="91"/>
      <c r="G247" s="135"/>
      <c r="H247" s="89"/>
      <c r="I247" s="92"/>
      <c r="J247" s="152"/>
      <c r="K247" s="153"/>
      <c r="L247" s="130"/>
      <c r="M247" s="131"/>
      <c r="N247" s="131"/>
      <c r="O247" s="149"/>
    </row>
    <row r="248" spans="2:15" ht="18.75" customHeight="1">
      <c r="B248" s="88">
        <v>231</v>
      </c>
      <c r="C248" s="89"/>
      <c r="D248" s="89" t="str">
        <f t="shared" si="3"/>
        <v/>
      </c>
      <c r="E248" s="90"/>
      <c r="F248" s="91"/>
      <c r="G248" s="135"/>
      <c r="H248" s="89"/>
      <c r="I248" s="92"/>
      <c r="J248" s="152"/>
      <c r="K248" s="153"/>
      <c r="L248" s="130"/>
      <c r="M248" s="131"/>
      <c r="N248" s="131"/>
      <c r="O248" s="149"/>
    </row>
    <row r="249" spans="2:15" ht="18.75" customHeight="1">
      <c r="B249" s="96">
        <v>232</v>
      </c>
      <c r="C249" s="89"/>
      <c r="D249" s="89" t="str">
        <f t="shared" si="3"/>
        <v/>
      </c>
      <c r="E249" s="90"/>
      <c r="F249" s="91"/>
      <c r="G249" s="135"/>
      <c r="H249" s="89"/>
      <c r="I249" s="92"/>
      <c r="J249" s="152"/>
      <c r="K249" s="153"/>
      <c r="L249" s="130"/>
      <c r="M249" s="131"/>
      <c r="N249" s="131"/>
      <c r="O249" s="149"/>
    </row>
    <row r="250" spans="2:15" ht="18.75" customHeight="1">
      <c r="B250" s="96">
        <v>233</v>
      </c>
      <c r="C250" s="89"/>
      <c r="D250" s="89" t="str">
        <f t="shared" si="3"/>
        <v/>
      </c>
      <c r="E250" s="90"/>
      <c r="F250" s="91"/>
      <c r="G250" s="135"/>
      <c r="H250" s="89"/>
      <c r="I250" s="92"/>
      <c r="J250" s="152"/>
      <c r="K250" s="153"/>
      <c r="L250" s="130"/>
      <c r="M250" s="131"/>
      <c r="N250" s="131"/>
      <c r="O250" s="149"/>
    </row>
    <row r="251" spans="2:15" ht="18.75" customHeight="1">
      <c r="B251" s="88">
        <v>234</v>
      </c>
      <c r="C251" s="89"/>
      <c r="D251" s="89" t="str">
        <f t="shared" si="3"/>
        <v/>
      </c>
      <c r="E251" s="90"/>
      <c r="F251" s="91"/>
      <c r="G251" s="135"/>
      <c r="H251" s="89"/>
      <c r="I251" s="92"/>
      <c r="J251" s="152"/>
      <c r="K251" s="153"/>
      <c r="L251" s="130"/>
      <c r="M251" s="131"/>
      <c r="N251" s="131"/>
      <c r="O251" s="149"/>
    </row>
    <row r="252" spans="2:15" ht="18.75" customHeight="1">
      <c r="B252" s="88">
        <v>235</v>
      </c>
      <c r="C252" s="89"/>
      <c r="D252" s="89" t="str">
        <f t="shared" si="3"/>
        <v/>
      </c>
      <c r="E252" s="90"/>
      <c r="F252" s="91"/>
      <c r="G252" s="135"/>
      <c r="H252" s="89"/>
      <c r="I252" s="92"/>
      <c r="J252" s="152"/>
      <c r="K252" s="153"/>
      <c r="L252" s="130"/>
      <c r="M252" s="131"/>
      <c r="N252" s="131"/>
      <c r="O252" s="149"/>
    </row>
    <row r="253" spans="2:15" ht="18.75" customHeight="1">
      <c r="B253" s="88">
        <v>236</v>
      </c>
      <c r="C253" s="89"/>
      <c r="D253" s="89" t="str">
        <f t="shared" si="3"/>
        <v/>
      </c>
      <c r="E253" s="90"/>
      <c r="F253" s="91"/>
      <c r="G253" s="135"/>
      <c r="H253" s="89"/>
      <c r="I253" s="92"/>
      <c r="J253" s="152"/>
      <c r="K253" s="153"/>
      <c r="L253" s="130"/>
      <c r="M253" s="131"/>
      <c r="N253" s="131"/>
      <c r="O253" s="149"/>
    </row>
    <row r="254" spans="2:15" ht="18.75" customHeight="1">
      <c r="B254" s="96">
        <v>237</v>
      </c>
      <c r="C254" s="89"/>
      <c r="D254" s="89" t="str">
        <f t="shared" si="3"/>
        <v/>
      </c>
      <c r="E254" s="90"/>
      <c r="F254" s="91"/>
      <c r="G254" s="135"/>
      <c r="H254" s="89"/>
      <c r="I254" s="92"/>
      <c r="J254" s="152"/>
      <c r="K254" s="153"/>
      <c r="L254" s="130"/>
      <c r="M254" s="131"/>
      <c r="N254" s="131"/>
      <c r="O254" s="149"/>
    </row>
    <row r="255" spans="2:15" ht="18.75" customHeight="1">
      <c r="B255" s="96">
        <v>238</v>
      </c>
      <c r="C255" s="89"/>
      <c r="D255" s="89" t="str">
        <f t="shared" si="3"/>
        <v/>
      </c>
      <c r="E255" s="90"/>
      <c r="F255" s="91"/>
      <c r="G255" s="135"/>
      <c r="H255" s="89"/>
      <c r="I255" s="92"/>
      <c r="J255" s="152"/>
      <c r="K255" s="153"/>
      <c r="L255" s="130"/>
      <c r="M255" s="131"/>
      <c r="N255" s="131"/>
      <c r="O255" s="149"/>
    </row>
    <row r="256" spans="2:15" ht="18.75" customHeight="1">
      <c r="B256" s="88">
        <v>239</v>
      </c>
      <c r="C256" s="89"/>
      <c r="D256" s="89" t="str">
        <f t="shared" si="3"/>
        <v/>
      </c>
      <c r="E256" s="90"/>
      <c r="F256" s="91"/>
      <c r="G256" s="135"/>
      <c r="H256" s="89"/>
      <c r="I256" s="92"/>
      <c r="J256" s="152"/>
      <c r="K256" s="153"/>
      <c r="L256" s="130"/>
      <c r="M256" s="131"/>
      <c r="N256" s="131"/>
      <c r="O256" s="149"/>
    </row>
    <row r="257" spans="2:15" ht="18.75" customHeight="1">
      <c r="B257" s="88">
        <v>240</v>
      </c>
      <c r="C257" s="89"/>
      <c r="D257" s="89" t="str">
        <f t="shared" si="3"/>
        <v/>
      </c>
      <c r="E257" s="90"/>
      <c r="F257" s="91"/>
      <c r="G257" s="135"/>
      <c r="H257" s="89"/>
      <c r="I257" s="92"/>
      <c r="J257" s="152"/>
      <c r="K257" s="153"/>
      <c r="L257" s="130"/>
      <c r="M257" s="131"/>
      <c r="N257" s="131"/>
      <c r="O257" s="149"/>
    </row>
    <row r="258" spans="2:15" ht="18.75" customHeight="1">
      <c r="B258" s="88">
        <v>241</v>
      </c>
      <c r="C258" s="89"/>
      <c r="D258" s="89" t="str">
        <f t="shared" si="3"/>
        <v/>
      </c>
      <c r="E258" s="90"/>
      <c r="F258" s="91"/>
      <c r="G258" s="135"/>
      <c r="H258" s="89"/>
      <c r="I258" s="92"/>
      <c r="J258" s="152"/>
      <c r="K258" s="153"/>
      <c r="L258" s="130"/>
      <c r="M258" s="131"/>
      <c r="N258" s="131"/>
      <c r="O258" s="149"/>
    </row>
    <row r="259" spans="2:15" ht="18.75" customHeight="1">
      <c r="B259" s="96">
        <v>242</v>
      </c>
      <c r="C259" s="89"/>
      <c r="D259" s="89" t="str">
        <f t="shared" si="3"/>
        <v/>
      </c>
      <c r="E259" s="90"/>
      <c r="F259" s="91"/>
      <c r="G259" s="135"/>
      <c r="H259" s="89"/>
      <c r="I259" s="92"/>
      <c r="J259" s="152"/>
      <c r="K259" s="153"/>
      <c r="L259" s="130"/>
      <c r="M259" s="131"/>
      <c r="N259" s="131"/>
      <c r="O259" s="149"/>
    </row>
    <row r="260" spans="2:15" ht="18.75" customHeight="1">
      <c r="B260" s="96">
        <v>243</v>
      </c>
      <c r="C260" s="89"/>
      <c r="D260" s="89" t="str">
        <f t="shared" si="3"/>
        <v/>
      </c>
      <c r="E260" s="90"/>
      <c r="F260" s="91"/>
      <c r="G260" s="135"/>
      <c r="H260" s="89"/>
      <c r="I260" s="92"/>
      <c r="J260" s="152"/>
      <c r="K260" s="153"/>
      <c r="L260" s="130"/>
      <c r="M260" s="131"/>
      <c r="N260" s="131"/>
      <c r="O260" s="149"/>
    </row>
    <row r="261" spans="2:15" ht="18.75" customHeight="1">
      <c r="B261" s="88">
        <v>244</v>
      </c>
      <c r="C261" s="89"/>
      <c r="D261" s="89" t="str">
        <f t="shared" si="3"/>
        <v/>
      </c>
      <c r="E261" s="90"/>
      <c r="F261" s="91"/>
      <c r="G261" s="135"/>
      <c r="H261" s="89"/>
      <c r="I261" s="92"/>
      <c r="J261" s="152"/>
      <c r="K261" s="153"/>
      <c r="L261" s="130"/>
      <c r="M261" s="131"/>
      <c r="N261" s="131"/>
      <c r="O261" s="149"/>
    </row>
    <row r="262" spans="2:15" ht="18.75" customHeight="1">
      <c r="B262" s="88">
        <v>245</v>
      </c>
      <c r="C262" s="89"/>
      <c r="D262" s="89" t="str">
        <f t="shared" si="3"/>
        <v/>
      </c>
      <c r="E262" s="90"/>
      <c r="F262" s="91"/>
      <c r="G262" s="135"/>
      <c r="H262" s="89"/>
      <c r="I262" s="92"/>
      <c r="J262" s="152"/>
      <c r="K262" s="153"/>
      <c r="L262" s="130"/>
      <c r="M262" s="131"/>
      <c r="N262" s="131"/>
      <c r="O262" s="149"/>
    </row>
    <row r="263" spans="2:15" ht="18.75" customHeight="1">
      <c r="B263" s="88">
        <v>246</v>
      </c>
      <c r="C263" s="89"/>
      <c r="D263" s="89" t="str">
        <f t="shared" si="3"/>
        <v/>
      </c>
      <c r="E263" s="90"/>
      <c r="F263" s="91"/>
      <c r="G263" s="135"/>
      <c r="H263" s="89"/>
      <c r="I263" s="92"/>
      <c r="J263" s="152"/>
      <c r="K263" s="153"/>
      <c r="L263" s="130"/>
      <c r="M263" s="131"/>
      <c r="N263" s="131"/>
      <c r="O263" s="149"/>
    </row>
    <row r="264" spans="2:15" ht="18.75" customHeight="1">
      <c r="B264" s="96">
        <v>247</v>
      </c>
      <c r="C264" s="89"/>
      <c r="D264" s="89" t="str">
        <f t="shared" si="3"/>
        <v/>
      </c>
      <c r="E264" s="90"/>
      <c r="F264" s="91"/>
      <c r="G264" s="135"/>
      <c r="H264" s="89"/>
      <c r="I264" s="92"/>
      <c r="J264" s="152"/>
      <c r="K264" s="153"/>
      <c r="L264" s="130"/>
      <c r="M264" s="131"/>
      <c r="N264" s="131"/>
      <c r="O264" s="149"/>
    </row>
    <row r="265" spans="2:15" ht="18.75" customHeight="1">
      <c r="B265" s="96">
        <v>248</v>
      </c>
      <c r="C265" s="89"/>
      <c r="D265" s="89" t="str">
        <f t="shared" si="3"/>
        <v/>
      </c>
      <c r="E265" s="90"/>
      <c r="F265" s="91"/>
      <c r="G265" s="135"/>
      <c r="H265" s="89"/>
      <c r="I265" s="92"/>
      <c r="J265" s="152"/>
      <c r="K265" s="153"/>
      <c r="L265" s="130"/>
      <c r="M265" s="131"/>
      <c r="N265" s="131"/>
      <c r="O265" s="149"/>
    </row>
    <row r="266" spans="2:15" ht="18.75" customHeight="1">
      <c r="B266" s="88">
        <v>249</v>
      </c>
      <c r="C266" s="89"/>
      <c r="D266" s="89" t="str">
        <f t="shared" si="3"/>
        <v/>
      </c>
      <c r="E266" s="90"/>
      <c r="F266" s="91"/>
      <c r="G266" s="135"/>
      <c r="H266" s="89"/>
      <c r="I266" s="92"/>
      <c r="J266" s="152"/>
      <c r="K266" s="153"/>
      <c r="L266" s="130"/>
      <c r="M266" s="131"/>
      <c r="N266" s="131"/>
      <c r="O266" s="149"/>
    </row>
    <row r="267" spans="2:15" ht="18.75" customHeight="1" thickBot="1">
      <c r="B267" s="144">
        <v>250</v>
      </c>
      <c r="C267" s="145"/>
      <c r="D267" s="145" t="str">
        <f t="shared" si="3"/>
        <v/>
      </c>
      <c r="E267" s="146"/>
      <c r="F267" s="147"/>
      <c r="G267" s="135"/>
      <c r="H267" s="145"/>
      <c r="I267" s="148"/>
      <c r="J267" s="154"/>
      <c r="K267" s="155"/>
      <c r="L267" s="132"/>
      <c r="M267" s="133"/>
      <c r="N267" s="133"/>
      <c r="O267" s="150"/>
    </row>
  </sheetData>
  <mergeCells count="36">
    <mergeCell ref="I17:J17"/>
    <mergeCell ref="L17:O17"/>
    <mergeCell ref="B11:C12"/>
    <mergeCell ref="D11:K11"/>
    <mergeCell ref="D12:G12"/>
    <mergeCell ref="H12:K12"/>
    <mergeCell ref="B13:C13"/>
    <mergeCell ref="D13:F13"/>
    <mergeCell ref="H13:K13"/>
    <mergeCell ref="B14:C14"/>
    <mergeCell ref="E14:F14"/>
    <mergeCell ref="B15:C15"/>
    <mergeCell ref="D15:K15"/>
    <mergeCell ref="G14:K14"/>
    <mergeCell ref="B8:C8"/>
    <mergeCell ref="D8:G8"/>
    <mergeCell ref="I8:K8"/>
    <mergeCell ref="B9:C9"/>
    <mergeCell ref="D9:E9"/>
    <mergeCell ref="G9:H9"/>
    <mergeCell ref="I9:K9"/>
    <mergeCell ref="L1:M1"/>
    <mergeCell ref="B6:C7"/>
    <mergeCell ref="I6:K6"/>
    <mergeCell ref="D7:K7"/>
    <mergeCell ref="C1:D1"/>
    <mergeCell ref="E1:F1"/>
    <mergeCell ref="B3:C3"/>
    <mergeCell ref="D3:E3"/>
    <mergeCell ref="H3:I3"/>
    <mergeCell ref="J3:K3"/>
    <mergeCell ref="B4:C5"/>
    <mergeCell ref="D4:G5"/>
    <mergeCell ref="H4:I4"/>
    <mergeCell ref="J4:K4"/>
    <mergeCell ref="I5:K5"/>
  </mergeCells>
  <phoneticPr fontId="3"/>
  <conditionalFormatting sqref="D3 J3 D11 D13 H13">
    <cfRule type="containsText" dxfId="5" priority="4" operator="containsText" text="選択して下さい">
      <formula>NOT(ISERROR(SEARCH("選択して下さい",D3)))</formula>
    </cfRule>
  </conditionalFormatting>
  <conditionalFormatting sqref="D16:F16 J16:Y16">
    <cfRule type="containsText" dxfId="4" priority="2" operator="containsText" text="申請内容">
      <formula>NOT(ISERROR(SEARCH("申請内容",D16)))</formula>
    </cfRule>
  </conditionalFormatting>
  <conditionalFormatting sqref="H4">
    <cfRule type="containsText" dxfId="3" priority="5" operator="containsText" text="会員番号">
      <formula>NOT(ISERROR(SEARCH("会員番号",H4)))</formula>
    </cfRule>
  </conditionalFormatting>
  <conditionalFormatting sqref="J3">
    <cfRule type="containsText" dxfId="2" priority="3" operator="containsText" text="会員番号必須">
      <formula>NOT(ISERROR(SEARCH("会員番号必須",J3)))</formula>
    </cfRule>
  </conditionalFormatting>
  <conditionalFormatting sqref="L6">
    <cfRule type="containsText" dxfId="1" priority="1" operator="containsText" text="申請内容">
      <formula>NOT(ISERROR(SEARCH("申請内容",L6)))</formula>
    </cfRule>
  </conditionalFormatting>
  <dataValidations count="14">
    <dataValidation type="list" allowBlank="1" showInputMessage="1" showErrorMessage="1" sqref="H1 U14 P11:X11 O13:Q13" xr:uid="{00000000-0002-0000-0000-000000000000}">
      <formula1>#REF!</formula1>
    </dataValidation>
    <dataValidation imeMode="hiragana" allowBlank="1" showInputMessage="1" showErrorMessage="1" sqref="D15:K15 L18:O267 I6:K6 D7:K7 H18:H267 C18:C267" xr:uid="{00000000-0002-0000-0000-000001000000}"/>
    <dataValidation imeMode="off" allowBlank="1" showInputMessage="1" showErrorMessage="1" prompt="例：_x000a_11/30（入力）_x000a_→11月30日（表示）" sqref="I18" xr:uid="{00000000-0002-0000-0000-000002000000}"/>
    <dataValidation imeMode="off" allowBlank="1" showInputMessage="1" prompt="「 / (スラッシュ）」で_x000a_区切ってください" sqref="F18" xr:uid="{00000000-0002-0000-0000-000003000000}"/>
    <dataValidation type="textLength" operator="lessThanOrEqual" allowBlank="1" showInputMessage="1" showErrorMessage="1" prompt="「01」で始まる、8桁の数字です" sqref="D9:E9" xr:uid="{00000000-0002-0000-0000-000004000000}">
      <formula1>1999999</formula1>
    </dataValidation>
    <dataValidation type="whole" imeMode="off" operator="lessThan" allowBlank="1" showInputMessage="1" showErrorMessage="1" prompt="例）KT-03-00056789_x000a_ → 56789" sqref="G9" xr:uid="{00000000-0002-0000-0000-000005000000}">
      <formula1>99999999</formula1>
    </dataValidation>
    <dataValidation imeMode="off" allowBlank="1" showInputMessage="1" showErrorMessage="1" sqref="N1 D8 I8 G3 O3 S9 N5:P6 D6:G6 I19:I267 J18:J267 B16 L4 L7:L8 L10:M16 L9:Q9 M4:M5 M8:O8 M7:P7 J16:K16 G16:H16" xr:uid="{00000000-0002-0000-0000-000006000000}"/>
    <dataValidation type="list" allowBlank="1" showInputMessage="1" showErrorMessage="1" sqref="H13" xr:uid="{00000000-0002-0000-0000-000007000000}">
      <formula1>"―選択して下さいー,当日支払い,振込（手数料受診者負担）"</formula1>
    </dataValidation>
    <dataValidation type="list" allowBlank="1" showInputMessage="1" showErrorMessage="1" sqref="D3 P3:Q3 T3" xr:uid="{00000000-0002-0000-0000-000008000000}">
      <formula1>"ー選択して下さいー,新規申込,申込内容の変更・キャンセル"</formula1>
    </dataValidation>
    <dataValidation imeMode="fullKatakana" allowBlank="1" showInputMessage="1" showErrorMessage="1" sqref="I5:K5" xr:uid="{00000000-0002-0000-0000-000009000000}"/>
    <dataValidation type="custom" imeMode="hiragana" allowBlank="1" showInputMessage="1" showErrorMessage="1" error="全角で入力をお願いします。_x000a_（ローマ字・数字・スペースも）" sqref="D4:G5" xr:uid="{084C7CC6-EA34-4552-B0B8-101C914B14B7}">
      <formula1>AND(D4=DBCS(D4))</formula1>
    </dataValidation>
    <dataValidation type="whole" errorStyle="warning" imeMode="off" operator="lessThan" allowBlank="1" showInputMessage="1" showErrorMessage="1" prompt="例）KT-03-00056789_x000a_ → 56789" sqref="J4:K4" xr:uid="{31CECE5B-1BB6-49E8-8CE6-DFD7A9C059F4}">
      <formula1>99999999</formula1>
    </dataValidation>
    <dataValidation type="custom" errorStyle="warning" imeMode="fullKatakana" allowBlank="1" showInputMessage="1" showErrorMessage="1" error="全角カタカナで入力してください" sqref="D18:D267" xr:uid="{3E7D19D9-FCC5-4BA2-851B-93E987DBA00B}">
      <formula1>D18=PHONETIC(D18)</formula1>
    </dataValidation>
    <dataValidation type="list" errorStyle="warning" imeMode="off" allowBlank="1" showInputMessage="1" showErrorMessage="1" error="コースをご確認ください" sqref="G18:G267" xr:uid="{9E06ADCA-915F-4AF8-937C-DA6314BAF1C6}">
      <formula1>INDIRECT($J$16)</formula1>
    </dataValidation>
  </dataValidations>
  <printOptions horizontalCentered="1"/>
  <pageMargins left="0.23622047244094491" right="0.23622047244094491" top="0.31496062992125984" bottom="0.23622047244094491" header="0.27559055118110237" footer="0.19685039370078741"/>
  <pageSetup paperSize="9" scale="98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00000000-0002-0000-0000-00000A000000}">
          <x14:formula1>
            <xm:f>プルダウン選択肢!$C$36:$C$45</xm:f>
          </x14:formula1>
          <xm:sqref>E14:F14</xm:sqref>
        </x14:dataValidation>
        <x14:dataValidation type="list" imeMode="hiragana" allowBlank="1" showInputMessage="1" showErrorMessage="1" xr:uid="{00000000-0002-0000-0000-00000B000000}">
          <x14:formula1>
            <xm:f>プルダウン選択肢!$B$32:$B$33</xm:f>
          </x14:formula1>
          <xm:sqref>D14</xm:sqref>
        </x14:dataValidation>
        <x14:dataValidation type="list" allowBlank="1" showInputMessage="1" showErrorMessage="1" xr:uid="{00000000-0002-0000-0000-00000C000000}">
          <x14:formula1>
            <xm:f>プルダウン選択肢!$A$32:$A$34</xm:f>
          </x14:formula1>
          <xm:sqref>D13:F13</xm:sqref>
        </x14:dataValidation>
        <x14:dataValidation type="list" allowBlank="1" showInputMessage="1" showErrorMessage="1" xr:uid="{00000000-0002-0000-0000-00000D000000}">
          <x14:formula1>
            <xm:f>プルダウン選択肢!$A$2:$A$20</xm:f>
          </x14:formula1>
          <xm:sqref>D11:K11</xm:sqref>
        </x14:dataValidation>
        <x14:dataValidation type="list" allowBlank="1" showInputMessage="1" showErrorMessage="1" xr:uid="{00000000-0002-0000-0000-00000E000000}">
          <x14:formula1>
            <xm:f>プルダウン選択肢!$A$23:$A$26</xm:f>
          </x14:formula1>
          <xm:sqref>J3:K3</xm:sqref>
        </x14:dataValidation>
        <x14:dataValidation type="list" allowBlank="1" showInputMessage="1" showErrorMessage="1" xr:uid="{00000000-0002-0000-0000-00000F000000}">
          <x14:formula1>
            <xm:f>プルダウン選択肢!$E$23:$E$30</xm:f>
          </x14:formula1>
          <xm:sqref>E1:F1</xm:sqref>
        </x14:dataValidation>
        <x14:dataValidation type="list" allowBlank="1" showInputMessage="1" xr:uid="{00000000-0002-0000-0000-000010000000}">
          <x14:formula1>
            <xm:f>プルダウン選択肢!$D$32:$D$35</xm:f>
          </x14:formula1>
          <xm:sqref>E18:E267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157"/>
  <sheetViews>
    <sheetView showGridLines="0" zoomScale="85" zoomScaleNormal="85" zoomScaleSheetLayoutView="100" workbookViewId="0">
      <selection activeCell="M8" sqref="M8"/>
    </sheetView>
  </sheetViews>
  <sheetFormatPr defaultColWidth="3" defaultRowHeight="15.75"/>
  <cols>
    <col min="1" max="1" width="1.125" style="48" customWidth="1"/>
    <col min="2" max="2" width="4.25" style="48" customWidth="1"/>
    <col min="3" max="3" width="11.75" style="48" customWidth="1"/>
    <col min="4" max="4" width="12.875" style="48" customWidth="1"/>
    <col min="5" max="5" width="4.75" style="48" customWidth="1"/>
    <col min="6" max="6" width="14.25" style="48" customWidth="1"/>
    <col min="7" max="7" width="12" style="48" customWidth="1"/>
    <col min="8" max="8" width="10.75" style="48" customWidth="1"/>
    <col min="9" max="10" width="7.125" style="48" customWidth="1"/>
    <col min="11" max="11" width="7.25" style="48" customWidth="1"/>
    <col min="12" max="15" width="7.75" style="48" customWidth="1"/>
    <col min="16" max="16" width="11.375" style="48" customWidth="1"/>
    <col min="17" max="17" width="6.75" style="48" customWidth="1"/>
    <col min="18" max="25" width="3.625" style="48" customWidth="1"/>
    <col min="26" max="28" width="8.75" style="48" customWidth="1"/>
    <col min="29" max="29" width="11.875" style="48" customWidth="1"/>
    <col min="30" max="30" width="8.5" style="48" customWidth="1"/>
    <col min="31" max="31" width="5.75" style="48" bestFit="1" customWidth="1"/>
    <col min="32" max="50" width="3" style="48"/>
    <col min="51" max="51" width="4.375" style="48" customWidth="1"/>
    <col min="52" max="16384" width="3" style="48"/>
  </cols>
  <sheetData>
    <row r="1" spans="2:30" ht="21">
      <c r="B1" s="49"/>
      <c r="C1" s="209" t="s">
        <v>112</v>
      </c>
      <c r="D1" s="209"/>
      <c r="E1" s="210" t="s">
        <v>192</v>
      </c>
      <c r="F1" s="210"/>
      <c r="G1" s="49" t="s">
        <v>113</v>
      </c>
      <c r="H1" s="49"/>
      <c r="J1" s="49"/>
      <c r="K1" s="49"/>
      <c r="L1" s="50"/>
      <c r="P1" s="51" t="s">
        <v>114</v>
      </c>
      <c r="Q1" s="97"/>
    </row>
    <row r="2" spans="2:30" ht="16.149999999999999" customHeight="1">
      <c r="B2" s="53" t="s">
        <v>115</v>
      </c>
      <c r="C2" s="53"/>
      <c r="D2" s="53"/>
      <c r="E2" s="53"/>
      <c r="F2" s="53"/>
      <c r="G2" s="53"/>
      <c r="H2" s="53"/>
      <c r="I2" s="53"/>
      <c r="J2" s="53"/>
      <c r="K2" s="53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AC2" s="43"/>
      <c r="AD2" s="43"/>
    </row>
    <row r="3" spans="2:30" s="43" customFormat="1" ht="16.5" customHeight="1">
      <c r="B3" s="286" t="s">
        <v>116</v>
      </c>
      <c r="C3" s="287"/>
      <c r="D3" s="213" t="s">
        <v>72</v>
      </c>
      <c r="E3" s="214"/>
      <c r="F3" s="98" t="s">
        <v>117</v>
      </c>
      <c r="G3" s="99">
        <v>45324</v>
      </c>
      <c r="H3" s="288" t="s">
        <v>118</v>
      </c>
      <c r="I3" s="289"/>
      <c r="J3" s="290" t="s">
        <v>57</v>
      </c>
      <c r="K3" s="291"/>
      <c r="L3" s="57"/>
      <c r="M3" s="47"/>
      <c r="N3" s="47"/>
      <c r="O3" s="58"/>
      <c r="P3" s="59"/>
      <c r="Q3" s="59"/>
      <c r="R3" s="60"/>
      <c r="S3" s="60"/>
      <c r="T3" s="59"/>
    </row>
    <row r="4" spans="2:30" s="43" customFormat="1" ht="16.5" customHeight="1">
      <c r="B4" s="292" t="s">
        <v>119</v>
      </c>
      <c r="C4" s="293"/>
      <c r="D4" s="296" t="s">
        <v>141</v>
      </c>
      <c r="E4" s="297"/>
      <c r="F4" s="297"/>
      <c r="G4" s="298"/>
      <c r="H4" s="302" t="s">
        <v>142</v>
      </c>
      <c r="I4" s="303"/>
      <c r="J4" s="304">
        <v>1345678</v>
      </c>
      <c r="K4" s="305"/>
      <c r="L4" s="179" t="s">
        <v>236</v>
      </c>
      <c r="M4" s="62"/>
      <c r="N4" s="47"/>
    </row>
    <row r="5" spans="2:30" s="43" customFormat="1" ht="16.5" customHeight="1">
      <c r="B5" s="294"/>
      <c r="C5" s="295"/>
      <c r="D5" s="299"/>
      <c r="E5" s="300"/>
      <c r="F5" s="300"/>
      <c r="G5" s="301"/>
      <c r="H5" s="100" t="s">
        <v>103</v>
      </c>
      <c r="I5" s="306" t="s">
        <v>311</v>
      </c>
      <c r="J5" s="307"/>
      <c r="K5" s="308"/>
      <c r="L5" s="57"/>
      <c r="M5" s="62"/>
      <c r="N5" s="62"/>
      <c r="O5" s="62"/>
      <c r="P5" s="62"/>
      <c r="Q5" s="47"/>
    </row>
    <row r="6" spans="2:30" s="43" customFormat="1" ht="22.15" customHeight="1">
      <c r="B6" s="274" t="s">
        <v>121</v>
      </c>
      <c r="C6" s="275"/>
      <c r="D6" s="101" t="s">
        <v>143</v>
      </c>
      <c r="E6" s="278"/>
      <c r="F6" s="278"/>
      <c r="G6" s="279"/>
      <c r="H6" s="102" t="s">
        <v>122</v>
      </c>
      <c r="I6" s="280" t="s">
        <v>144</v>
      </c>
      <c r="J6" s="281"/>
      <c r="K6" s="282"/>
      <c r="L6" s="57"/>
      <c r="M6" s="62"/>
      <c r="N6" s="62"/>
      <c r="O6" s="62"/>
      <c r="P6" s="62"/>
      <c r="Q6" s="47"/>
    </row>
    <row r="7" spans="2:30" s="43" customFormat="1" ht="20.25" customHeight="1">
      <c r="B7" s="276"/>
      <c r="C7" s="277"/>
      <c r="D7" s="283" t="s">
        <v>145</v>
      </c>
      <c r="E7" s="284"/>
      <c r="F7" s="284"/>
      <c r="G7" s="284"/>
      <c r="H7" s="284"/>
      <c r="I7" s="284"/>
      <c r="J7" s="284"/>
      <c r="K7" s="285"/>
      <c r="L7" s="57"/>
      <c r="M7" s="62"/>
      <c r="N7" s="62"/>
      <c r="O7" s="62"/>
      <c r="P7" s="62"/>
      <c r="Q7" s="67"/>
      <c r="R7" s="67"/>
      <c r="S7" s="67"/>
      <c r="T7" s="67"/>
      <c r="U7" s="47"/>
    </row>
    <row r="8" spans="2:30" s="43" customFormat="1" ht="18.75" customHeight="1">
      <c r="B8" s="286" t="s">
        <v>123</v>
      </c>
      <c r="C8" s="309"/>
      <c r="D8" s="310" t="s">
        <v>146</v>
      </c>
      <c r="E8" s="311"/>
      <c r="F8" s="311"/>
      <c r="G8" s="312"/>
      <c r="H8" s="103" t="s">
        <v>147</v>
      </c>
      <c r="I8" s="311" t="s">
        <v>148</v>
      </c>
      <c r="J8" s="311"/>
      <c r="K8" s="312"/>
      <c r="L8" s="57"/>
      <c r="M8" s="62"/>
      <c r="N8" s="62"/>
      <c r="O8" s="62"/>
      <c r="P8" s="67"/>
      <c r="Q8" s="47"/>
    </row>
    <row r="9" spans="2:30" s="43" customFormat="1" ht="26.25" customHeight="1">
      <c r="B9" s="313" t="s">
        <v>207</v>
      </c>
      <c r="C9" s="314"/>
      <c r="D9" s="315" t="s">
        <v>149</v>
      </c>
      <c r="E9" s="316"/>
      <c r="F9" s="163" t="s">
        <v>208</v>
      </c>
      <c r="G9" s="317">
        <v>99999999</v>
      </c>
      <c r="H9" s="318"/>
      <c r="I9" s="319" t="s">
        <v>203</v>
      </c>
      <c r="J9" s="320"/>
      <c r="K9" s="321"/>
      <c r="L9" s="57"/>
      <c r="M9" s="62"/>
      <c r="N9" s="62"/>
      <c r="O9" s="62"/>
      <c r="P9" s="62"/>
      <c r="Q9" s="62"/>
      <c r="R9" s="69"/>
      <c r="S9" s="62"/>
    </row>
    <row r="10" spans="2:30" ht="22.5" customHeight="1">
      <c r="B10" s="69"/>
      <c r="C10" s="70" t="s">
        <v>125</v>
      </c>
      <c r="D10" s="69"/>
      <c r="E10" s="69"/>
      <c r="F10" s="69"/>
      <c r="G10" s="69"/>
      <c r="H10" s="69"/>
      <c r="I10" s="69"/>
      <c r="J10" s="69"/>
      <c r="K10" s="71"/>
      <c r="L10" s="72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73"/>
    </row>
    <row r="11" spans="2:30" ht="28.5" customHeight="1">
      <c r="B11" s="325" t="s">
        <v>126</v>
      </c>
      <c r="C11" s="326"/>
      <c r="D11" s="329" t="s">
        <v>52</v>
      </c>
      <c r="E11" s="330"/>
      <c r="F11" s="330"/>
      <c r="G11" s="330"/>
      <c r="H11" s="330"/>
      <c r="I11" s="330"/>
      <c r="J11" s="330"/>
      <c r="K11" s="331"/>
      <c r="L11" s="104">
        <v>18</v>
      </c>
      <c r="M11" s="74"/>
      <c r="N11" s="74"/>
      <c r="O11" s="69"/>
      <c r="P11" s="75"/>
      <c r="Q11" s="75"/>
      <c r="R11" s="75"/>
      <c r="S11" s="75"/>
      <c r="T11" s="75"/>
      <c r="U11" s="75"/>
      <c r="V11" s="75"/>
      <c r="W11" s="75"/>
      <c r="X11" s="75"/>
      <c r="Y11" s="59"/>
      <c r="Z11" s="76"/>
    </row>
    <row r="12" spans="2:30" ht="17.25" customHeight="1">
      <c r="B12" s="327"/>
      <c r="C12" s="328"/>
      <c r="D12" s="261" t="s">
        <v>150</v>
      </c>
      <c r="E12" s="262"/>
      <c r="F12" s="262"/>
      <c r="G12" s="262"/>
      <c r="H12" s="262" t="s">
        <v>151</v>
      </c>
      <c r="I12" s="262"/>
      <c r="J12" s="262"/>
      <c r="K12" s="263"/>
      <c r="L12" s="77"/>
      <c r="M12" s="74"/>
      <c r="N12" s="74"/>
      <c r="O12" s="69"/>
      <c r="P12" s="78"/>
      <c r="Q12" s="59"/>
      <c r="R12" s="73"/>
    </row>
    <row r="13" spans="2:30" ht="17.25" customHeight="1">
      <c r="B13" s="270" t="s">
        <v>127</v>
      </c>
      <c r="C13" s="332"/>
      <c r="D13" s="333" t="s">
        <v>79</v>
      </c>
      <c r="E13" s="334"/>
      <c r="F13" s="335"/>
      <c r="G13" s="105" t="s">
        <v>128</v>
      </c>
      <c r="H13" s="333" t="s">
        <v>129</v>
      </c>
      <c r="I13" s="334"/>
      <c r="J13" s="334"/>
      <c r="K13" s="335"/>
      <c r="L13" s="77"/>
      <c r="M13" s="74"/>
      <c r="N13" s="74"/>
      <c r="O13" s="74"/>
      <c r="P13" s="74"/>
      <c r="Q13" s="74"/>
      <c r="R13" s="74"/>
      <c r="S13" s="74"/>
      <c r="T13" s="74"/>
      <c r="U13" s="74"/>
      <c r="V13" s="74"/>
    </row>
    <row r="14" spans="2:30" ht="17.25" customHeight="1">
      <c r="B14" s="267" t="s">
        <v>130</v>
      </c>
      <c r="C14" s="268"/>
      <c r="D14" s="106" t="s">
        <v>77</v>
      </c>
      <c r="E14" s="336">
        <v>10000</v>
      </c>
      <c r="F14" s="336"/>
      <c r="G14" s="107" t="s">
        <v>131</v>
      </c>
      <c r="H14" s="108"/>
      <c r="I14" s="109"/>
      <c r="J14" s="108"/>
      <c r="K14" s="110"/>
      <c r="L14" s="77"/>
      <c r="M14" s="74"/>
      <c r="N14" s="74"/>
      <c r="O14" s="74"/>
      <c r="P14" s="81"/>
      <c r="Q14" s="82"/>
      <c r="R14" s="83"/>
      <c r="S14" s="83"/>
      <c r="U14" s="83"/>
      <c r="V14" s="74"/>
    </row>
    <row r="15" spans="2:30" ht="17.25" customHeight="1">
      <c r="B15" s="270" t="s">
        <v>132</v>
      </c>
      <c r="C15" s="271"/>
      <c r="D15" s="310" t="s">
        <v>152</v>
      </c>
      <c r="E15" s="311"/>
      <c r="F15" s="311"/>
      <c r="G15" s="311"/>
      <c r="H15" s="311"/>
      <c r="I15" s="311"/>
      <c r="J15" s="311"/>
      <c r="K15" s="312"/>
      <c r="L15" s="77"/>
      <c r="M15" s="74"/>
      <c r="N15" s="74"/>
      <c r="O15" s="74"/>
      <c r="P15" s="74"/>
      <c r="Q15" s="74"/>
      <c r="R15" s="74"/>
      <c r="S15" s="74"/>
      <c r="T15" s="74"/>
      <c r="U15" s="74"/>
      <c r="V15" s="74"/>
    </row>
    <row r="16" spans="2:30" ht="20.25" customHeight="1" thickBot="1">
      <c r="B16" s="84"/>
      <c r="C16" s="84" t="s">
        <v>153</v>
      </c>
      <c r="D16" s="84"/>
      <c r="E16" s="84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6"/>
      <c r="Q16" s="86"/>
      <c r="R16" s="86"/>
      <c r="S16" s="86"/>
      <c r="T16" s="86"/>
      <c r="U16" s="86"/>
      <c r="V16" s="86"/>
      <c r="W16" s="86"/>
      <c r="X16" s="86"/>
      <c r="Y16" s="86"/>
    </row>
    <row r="17" spans="2:31" ht="23.25" customHeight="1">
      <c r="B17" s="111" t="s">
        <v>133</v>
      </c>
      <c r="C17" s="112" t="s">
        <v>134</v>
      </c>
      <c r="D17" s="113" t="s">
        <v>103</v>
      </c>
      <c r="E17" s="114" t="s">
        <v>135</v>
      </c>
      <c r="F17" s="114" t="s">
        <v>154</v>
      </c>
      <c r="G17" s="114" t="s">
        <v>137</v>
      </c>
      <c r="H17" s="112" t="s">
        <v>138</v>
      </c>
      <c r="I17" s="337" t="s">
        <v>139</v>
      </c>
      <c r="J17" s="324"/>
      <c r="K17" s="164" t="s">
        <v>209</v>
      </c>
      <c r="L17" s="322" t="s">
        <v>140</v>
      </c>
      <c r="M17" s="323"/>
      <c r="N17" s="323"/>
      <c r="O17" s="324"/>
      <c r="P17" s="87"/>
    </row>
    <row r="18" spans="2:31">
      <c r="B18" s="88">
        <v>1</v>
      </c>
      <c r="C18" s="115" t="s">
        <v>155</v>
      </c>
      <c r="D18" s="115" t="s">
        <v>156</v>
      </c>
      <c r="E18" s="116" t="s">
        <v>157</v>
      </c>
      <c r="F18" s="117">
        <v>36166</v>
      </c>
      <c r="G18" s="116" t="s">
        <v>158</v>
      </c>
      <c r="H18" s="115"/>
      <c r="I18" s="118">
        <v>45171</v>
      </c>
      <c r="J18" s="118"/>
      <c r="K18" s="119">
        <v>1</v>
      </c>
      <c r="L18" s="120"/>
      <c r="M18" s="121"/>
      <c r="N18" s="121"/>
      <c r="O18" s="121"/>
    </row>
    <row r="19" spans="2:31">
      <c r="B19" s="88">
        <v>2</v>
      </c>
      <c r="C19" s="115" t="s">
        <v>159</v>
      </c>
      <c r="D19" s="115" t="s">
        <v>160</v>
      </c>
      <c r="E19" s="116" t="s">
        <v>157</v>
      </c>
      <c r="F19" s="117">
        <v>23941</v>
      </c>
      <c r="G19" s="116" t="s">
        <v>161</v>
      </c>
      <c r="H19" s="115"/>
      <c r="I19" s="118">
        <v>45241</v>
      </c>
      <c r="J19" s="118"/>
      <c r="K19" s="119">
        <v>2</v>
      </c>
      <c r="L19" s="120"/>
      <c r="M19" s="121"/>
      <c r="N19" s="121"/>
      <c r="O19" s="121"/>
    </row>
    <row r="20" spans="2:31">
      <c r="B20" s="88">
        <v>3</v>
      </c>
      <c r="C20" s="115" t="s">
        <v>162</v>
      </c>
      <c r="D20" s="115" t="s">
        <v>163</v>
      </c>
      <c r="E20" s="116" t="s">
        <v>157</v>
      </c>
      <c r="F20" s="117">
        <v>26591</v>
      </c>
      <c r="G20" s="116" t="s">
        <v>164</v>
      </c>
      <c r="H20" s="115"/>
      <c r="I20" s="118">
        <v>45200</v>
      </c>
      <c r="J20" s="118"/>
      <c r="K20" s="119">
        <v>3</v>
      </c>
      <c r="L20" s="120"/>
      <c r="M20" s="121"/>
      <c r="N20" s="121"/>
      <c r="O20" s="121"/>
    </row>
    <row r="21" spans="2:31">
      <c r="B21" s="88">
        <v>4</v>
      </c>
      <c r="C21" s="115" t="s">
        <v>165</v>
      </c>
      <c r="D21" s="115" t="s">
        <v>166</v>
      </c>
      <c r="E21" s="116" t="s">
        <v>167</v>
      </c>
      <c r="F21" s="117">
        <v>18357</v>
      </c>
      <c r="G21" s="122" t="s">
        <v>158</v>
      </c>
      <c r="H21" s="123" t="s">
        <v>168</v>
      </c>
      <c r="I21" s="118">
        <v>45200</v>
      </c>
      <c r="J21" s="118"/>
      <c r="K21" s="119">
        <v>4</v>
      </c>
      <c r="L21" s="120"/>
      <c r="M21" s="121"/>
      <c r="N21" s="121"/>
      <c r="O21" s="121"/>
    </row>
    <row r="22" spans="2:31">
      <c r="B22" s="88">
        <v>5</v>
      </c>
      <c r="C22" s="115" t="s">
        <v>169</v>
      </c>
      <c r="D22" s="115" t="s">
        <v>170</v>
      </c>
      <c r="E22" s="116" t="s">
        <v>167</v>
      </c>
      <c r="F22" s="117">
        <v>33778</v>
      </c>
      <c r="G22" s="116" t="s">
        <v>158</v>
      </c>
      <c r="H22" s="124"/>
      <c r="I22" s="118">
        <v>45284</v>
      </c>
      <c r="J22" s="118"/>
      <c r="K22" s="119">
        <v>5</v>
      </c>
      <c r="L22" s="120"/>
      <c r="M22" s="121"/>
      <c r="N22" s="121"/>
      <c r="O22" s="121"/>
    </row>
    <row r="23" spans="2:31">
      <c r="B23" s="88">
        <v>6</v>
      </c>
      <c r="C23" s="115" t="s">
        <v>171</v>
      </c>
      <c r="D23" s="115" t="s">
        <v>172</v>
      </c>
      <c r="E23" s="116" t="s">
        <v>167</v>
      </c>
      <c r="F23" s="117">
        <v>29370</v>
      </c>
      <c r="G23" s="116" t="s">
        <v>164</v>
      </c>
      <c r="H23" s="115"/>
      <c r="I23" s="125" t="s">
        <v>173</v>
      </c>
      <c r="J23" s="118" t="s">
        <v>174</v>
      </c>
      <c r="K23" s="119">
        <v>6</v>
      </c>
      <c r="L23" s="120"/>
      <c r="M23" s="121"/>
      <c r="N23" s="121"/>
      <c r="O23" s="121"/>
    </row>
    <row r="24" spans="2:31">
      <c r="B24" s="88">
        <v>7</v>
      </c>
      <c r="C24" s="115" t="s">
        <v>175</v>
      </c>
      <c r="D24" s="115" t="s">
        <v>176</v>
      </c>
      <c r="E24" s="116" t="s">
        <v>167</v>
      </c>
      <c r="F24" s="117">
        <v>28483</v>
      </c>
      <c r="G24" s="116" t="s">
        <v>200</v>
      </c>
      <c r="H24" s="115"/>
      <c r="I24" s="118">
        <v>45569</v>
      </c>
      <c r="J24" s="94"/>
      <c r="K24" s="119">
        <v>7</v>
      </c>
      <c r="L24" s="120"/>
      <c r="M24" s="121"/>
      <c r="N24" s="121"/>
      <c r="O24" s="121"/>
    </row>
    <row r="25" spans="2:31">
      <c r="B25" s="88">
        <v>8</v>
      </c>
      <c r="C25" s="126" t="s">
        <v>177</v>
      </c>
      <c r="D25" s="126" t="s">
        <v>178</v>
      </c>
      <c r="E25" s="127" t="s">
        <v>157</v>
      </c>
      <c r="F25" s="128">
        <v>24264</v>
      </c>
      <c r="G25" s="127" t="s">
        <v>179</v>
      </c>
      <c r="H25" s="126" t="s">
        <v>180</v>
      </c>
      <c r="I25" s="129">
        <v>45566</v>
      </c>
      <c r="J25" s="92"/>
      <c r="K25" s="93">
        <v>8</v>
      </c>
      <c r="L25" s="120"/>
      <c r="M25" s="121"/>
      <c r="N25" s="121"/>
      <c r="O25" s="121"/>
      <c r="AE25" s="95"/>
    </row>
    <row r="26" spans="2:31">
      <c r="B26" s="88">
        <v>9</v>
      </c>
      <c r="C26" s="89"/>
      <c r="D26" s="89" t="s">
        <v>181</v>
      </c>
      <c r="E26" s="90"/>
      <c r="F26" s="91"/>
      <c r="G26" s="90"/>
      <c r="H26" s="89"/>
      <c r="I26" s="92"/>
      <c r="J26" s="92"/>
      <c r="K26" s="93"/>
      <c r="L26" s="120"/>
      <c r="M26" s="121"/>
      <c r="N26" s="121"/>
      <c r="O26" s="121"/>
    </row>
    <row r="27" spans="2:31">
      <c r="B27" s="88">
        <v>10</v>
      </c>
      <c r="C27" s="89"/>
      <c r="D27" s="89" t="s">
        <v>181</v>
      </c>
      <c r="E27" s="90"/>
      <c r="F27" s="91"/>
      <c r="G27" s="90"/>
      <c r="H27" s="89"/>
      <c r="I27" s="92"/>
      <c r="J27" s="92"/>
      <c r="K27" s="93"/>
      <c r="L27" s="120"/>
      <c r="M27" s="121"/>
      <c r="N27" s="121"/>
      <c r="O27" s="121"/>
    </row>
    <row r="28" spans="2:31">
      <c r="B28" s="88">
        <v>11</v>
      </c>
      <c r="C28" s="89"/>
      <c r="D28" s="89" t="s">
        <v>181</v>
      </c>
      <c r="E28" s="90"/>
      <c r="F28" s="91"/>
      <c r="G28" s="90"/>
      <c r="H28" s="89"/>
      <c r="I28" s="92"/>
      <c r="J28" s="92"/>
      <c r="K28" s="93"/>
      <c r="L28" s="120"/>
      <c r="M28" s="121"/>
      <c r="N28" s="121"/>
      <c r="O28" s="121"/>
    </row>
    <row r="29" spans="2:31">
      <c r="B29" s="88">
        <v>12</v>
      </c>
      <c r="C29" s="89"/>
      <c r="D29" s="89" t="s">
        <v>181</v>
      </c>
      <c r="E29" s="90"/>
      <c r="F29" s="91"/>
      <c r="G29" s="90"/>
      <c r="H29" s="89"/>
      <c r="I29" s="92"/>
      <c r="J29" s="92"/>
      <c r="K29" s="93"/>
      <c r="L29" s="120"/>
      <c r="M29" s="121"/>
      <c r="N29" s="121"/>
      <c r="O29" s="121"/>
    </row>
    <row r="30" spans="2:31">
      <c r="B30" s="88">
        <v>13</v>
      </c>
      <c r="C30" s="89"/>
      <c r="D30" s="89" t="s">
        <v>181</v>
      </c>
      <c r="E30" s="90"/>
      <c r="F30" s="91"/>
      <c r="G30" s="90"/>
      <c r="H30" s="89"/>
      <c r="I30" s="92"/>
      <c r="J30" s="92"/>
      <c r="K30" s="93"/>
      <c r="L30" s="120"/>
      <c r="M30" s="121"/>
      <c r="N30" s="121"/>
      <c r="O30" s="121"/>
    </row>
    <row r="31" spans="2:31">
      <c r="B31" s="88">
        <v>14</v>
      </c>
      <c r="C31" s="89"/>
      <c r="D31" s="89" t="s">
        <v>181</v>
      </c>
      <c r="E31" s="90"/>
      <c r="F31" s="91"/>
      <c r="G31" s="90"/>
      <c r="H31" s="89"/>
      <c r="I31" s="92"/>
      <c r="J31" s="92"/>
      <c r="K31" s="93"/>
      <c r="L31" s="120"/>
      <c r="M31" s="121"/>
      <c r="N31" s="121"/>
      <c r="O31" s="121"/>
    </row>
    <row r="32" spans="2:31">
      <c r="B32" s="88">
        <v>15</v>
      </c>
      <c r="C32" s="89"/>
      <c r="D32" s="89" t="s">
        <v>181</v>
      </c>
      <c r="E32" s="90"/>
      <c r="F32" s="91"/>
      <c r="G32" s="90"/>
      <c r="H32" s="89"/>
      <c r="I32" s="92"/>
      <c r="J32" s="92"/>
      <c r="K32" s="93"/>
      <c r="L32" s="120"/>
      <c r="M32" s="121"/>
      <c r="N32" s="121"/>
      <c r="O32" s="121"/>
    </row>
    <row r="33" spans="2:31">
      <c r="B33" s="88">
        <v>16</v>
      </c>
      <c r="C33" s="89"/>
      <c r="D33" s="89" t="s">
        <v>181</v>
      </c>
      <c r="E33" s="90"/>
      <c r="F33" s="91"/>
      <c r="G33" s="90"/>
      <c r="H33" s="89"/>
      <c r="I33" s="92"/>
      <c r="J33" s="92"/>
      <c r="K33" s="93"/>
      <c r="L33" s="120"/>
      <c r="M33" s="121"/>
      <c r="N33" s="121"/>
      <c r="O33" s="121"/>
    </row>
    <row r="34" spans="2:31">
      <c r="B34" s="88">
        <v>17</v>
      </c>
      <c r="C34" s="89"/>
      <c r="D34" s="89" t="s">
        <v>181</v>
      </c>
      <c r="E34" s="90"/>
      <c r="F34" s="91"/>
      <c r="G34" s="90"/>
      <c r="H34" s="89"/>
      <c r="I34" s="92"/>
      <c r="J34" s="92"/>
      <c r="K34" s="93"/>
      <c r="L34" s="120"/>
      <c r="M34" s="121"/>
      <c r="N34" s="121"/>
      <c r="O34" s="121"/>
    </row>
    <row r="35" spans="2:31">
      <c r="B35" s="88">
        <v>18</v>
      </c>
      <c r="C35" s="89"/>
      <c r="D35" s="89" t="s">
        <v>181</v>
      </c>
      <c r="E35" s="90"/>
      <c r="F35" s="91"/>
      <c r="G35" s="90"/>
      <c r="H35" s="89"/>
      <c r="I35" s="92"/>
      <c r="J35" s="92"/>
      <c r="K35" s="93"/>
      <c r="L35" s="120"/>
      <c r="M35" s="121"/>
      <c r="N35" s="121"/>
      <c r="O35" s="121"/>
    </row>
    <row r="36" spans="2:31">
      <c r="B36" s="88">
        <v>19</v>
      </c>
      <c r="C36" s="89"/>
      <c r="D36" s="89" t="s">
        <v>181</v>
      </c>
      <c r="E36" s="90"/>
      <c r="F36" s="91"/>
      <c r="G36" s="90"/>
      <c r="H36" s="89"/>
      <c r="I36" s="92"/>
      <c r="J36" s="92"/>
      <c r="K36" s="93"/>
      <c r="L36" s="120"/>
      <c r="M36" s="121"/>
      <c r="N36" s="121"/>
      <c r="O36" s="121"/>
    </row>
    <row r="37" spans="2:31">
      <c r="B37" s="88">
        <v>20</v>
      </c>
      <c r="C37" s="89"/>
      <c r="D37" s="89" t="s">
        <v>181</v>
      </c>
      <c r="E37" s="90"/>
      <c r="F37" s="91"/>
      <c r="G37" s="90"/>
      <c r="H37" s="89"/>
      <c r="I37" s="92"/>
      <c r="J37" s="92"/>
      <c r="K37" s="93"/>
      <c r="L37" s="120"/>
      <c r="M37" s="121"/>
      <c r="N37" s="121"/>
      <c r="O37" s="121"/>
    </row>
    <row r="38" spans="2:31">
      <c r="B38" s="88">
        <v>21</v>
      </c>
      <c r="C38" s="89"/>
      <c r="D38" s="89" t="s">
        <v>181</v>
      </c>
      <c r="E38" s="90"/>
      <c r="F38" s="91"/>
      <c r="G38" s="90"/>
      <c r="H38" s="89"/>
      <c r="I38" s="92"/>
      <c r="J38" s="92"/>
      <c r="K38" s="93"/>
      <c r="L38" s="120"/>
      <c r="M38" s="121"/>
      <c r="N38" s="121"/>
      <c r="O38" s="121"/>
    </row>
    <row r="39" spans="2:31">
      <c r="B39" s="88">
        <v>22</v>
      </c>
      <c r="C39" s="89"/>
      <c r="D39" s="89" t="s">
        <v>181</v>
      </c>
      <c r="E39" s="90"/>
      <c r="F39" s="91"/>
      <c r="G39" s="90"/>
      <c r="H39" s="89"/>
      <c r="I39" s="92"/>
      <c r="J39" s="92"/>
      <c r="K39" s="93"/>
      <c r="L39" s="120"/>
      <c r="M39" s="121"/>
      <c r="N39" s="121"/>
      <c r="O39" s="121"/>
    </row>
    <row r="40" spans="2:31">
      <c r="B40" s="88">
        <v>23</v>
      </c>
      <c r="C40" s="89"/>
      <c r="D40" s="89" t="s">
        <v>181</v>
      </c>
      <c r="E40" s="90"/>
      <c r="F40" s="91"/>
      <c r="G40" s="90"/>
      <c r="H40" s="89"/>
      <c r="I40" s="92"/>
      <c r="J40" s="92"/>
      <c r="K40" s="93"/>
      <c r="L40" s="120"/>
      <c r="M40" s="121"/>
      <c r="N40" s="121"/>
      <c r="O40" s="121"/>
    </row>
    <row r="41" spans="2:31">
      <c r="B41" s="88">
        <v>24</v>
      </c>
      <c r="C41" s="89"/>
      <c r="D41" s="89" t="s">
        <v>181</v>
      </c>
      <c r="E41" s="90"/>
      <c r="F41" s="91"/>
      <c r="G41" s="90"/>
      <c r="H41" s="89"/>
      <c r="I41" s="92"/>
      <c r="J41" s="92"/>
      <c r="K41" s="93"/>
      <c r="L41" s="120"/>
      <c r="M41" s="121"/>
      <c r="N41" s="121"/>
      <c r="O41" s="121"/>
    </row>
    <row r="42" spans="2:31">
      <c r="B42" s="88">
        <v>25</v>
      </c>
      <c r="C42" s="89"/>
      <c r="D42" s="89" t="s">
        <v>181</v>
      </c>
      <c r="E42" s="90"/>
      <c r="F42" s="91"/>
      <c r="G42" s="90"/>
      <c r="H42" s="89"/>
      <c r="I42" s="92"/>
      <c r="J42" s="92"/>
      <c r="K42" s="93"/>
      <c r="L42" s="120"/>
      <c r="M42" s="121"/>
      <c r="N42" s="121"/>
      <c r="O42" s="121"/>
    </row>
    <row r="43" spans="2:31">
      <c r="B43" s="88">
        <v>26</v>
      </c>
      <c r="C43" s="89"/>
      <c r="D43" s="89" t="s">
        <v>181</v>
      </c>
      <c r="E43" s="90"/>
      <c r="F43" s="91"/>
      <c r="G43" s="90"/>
      <c r="H43" s="89"/>
      <c r="I43" s="92"/>
      <c r="J43" s="92"/>
      <c r="K43" s="93"/>
      <c r="L43" s="120"/>
      <c r="M43" s="121"/>
      <c r="N43" s="121"/>
      <c r="O43" s="121"/>
    </row>
    <row r="44" spans="2:31">
      <c r="B44" s="88">
        <v>27</v>
      </c>
      <c r="C44" s="89"/>
      <c r="D44" s="89" t="s">
        <v>181</v>
      </c>
      <c r="E44" s="90"/>
      <c r="F44" s="91"/>
      <c r="G44" s="90"/>
      <c r="H44" s="89"/>
      <c r="I44" s="92"/>
      <c r="J44" s="92"/>
      <c r="K44" s="93"/>
      <c r="L44" s="120"/>
      <c r="M44" s="121"/>
      <c r="N44" s="121"/>
      <c r="O44" s="121"/>
      <c r="AE44" s="95"/>
    </row>
    <row r="45" spans="2:31">
      <c r="B45" s="88">
        <v>28</v>
      </c>
      <c r="C45" s="89"/>
      <c r="D45" s="89" t="s">
        <v>181</v>
      </c>
      <c r="E45" s="90"/>
      <c r="F45" s="91"/>
      <c r="G45" s="90"/>
      <c r="H45" s="89"/>
      <c r="I45" s="92"/>
      <c r="J45" s="92"/>
      <c r="K45" s="93"/>
      <c r="L45" s="120"/>
      <c r="M45" s="121"/>
      <c r="N45" s="121"/>
      <c r="O45" s="121"/>
    </row>
    <row r="46" spans="2:31">
      <c r="B46" s="88">
        <v>29</v>
      </c>
      <c r="C46" s="89"/>
      <c r="D46" s="89" t="s">
        <v>181</v>
      </c>
      <c r="E46" s="90"/>
      <c r="F46" s="91"/>
      <c r="G46" s="90"/>
      <c r="H46" s="89"/>
      <c r="I46" s="92"/>
      <c r="J46" s="92"/>
      <c r="K46" s="93"/>
      <c r="L46" s="120"/>
      <c r="M46" s="121"/>
      <c r="N46" s="121"/>
      <c r="O46" s="121"/>
    </row>
    <row r="47" spans="2:31">
      <c r="B47" s="88">
        <v>30</v>
      </c>
      <c r="C47" s="89"/>
      <c r="D47" s="89" t="s">
        <v>181</v>
      </c>
      <c r="E47" s="90"/>
      <c r="F47" s="91"/>
      <c r="G47" s="90"/>
      <c r="H47" s="89"/>
      <c r="I47" s="92"/>
      <c r="J47" s="92"/>
      <c r="K47" s="93"/>
      <c r="L47" s="120"/>
      <c r="M47" s="121"/>
      <c r="N47" s="121"/>
      <c r="O47" s="121"/>
    </row>
    <row r="48" spans="2:31">
      <c r="B48" s="88">
        <v>31</v>
      </c>
      <c r="C48" s="89"/>
      <c r="D48" s="89" t="s">
        <v>181</v>
      </c>
      <c r="E48" s="90"/>
      <c r="F48" s="91"/>
      <c r="G48" s="90"/>
      <c r="H48" s="89"/>
      <c r="I48" s="92"/>
      <c r="J48" s="92"/>
      <c r="K48" s="93"/>
      <c r="L48" s="120"/>
      <c r="M48" s="121"/>
      <c r="N48" s="121"/>
      <c r="O48" s="121"/>
    </row>
    <row r="49" spans="2:15">
      <c r="B49" s="88">
        <v>32</v>
      </c>
      <c r="C49" s="89"/>
      <c r="D49" s="89" t="s">
        <v>181</v>
      </c>
      <c r="E49" s="90"/>
      <c r="F49" s="91"/>
      <c r="G49" s="90"/>
      <c r="H49" s="89"/>
      <c r="I49" s="92"/>
      <c r="J49" s="92"/>
      <c r="K49" s="93"/>
      <c r="L49" s="120"/>
      <c r="M49" s="121"/>
      <c r="N49" s="121"/>
      <c r="O49" s="121"/>
    </row>
    <row r="50" spans="2:15">
      <c r="B50" s="88">
        <v>33</v>
      </c>
      <c r="C50" s="89"/>
      <c r="D50" s="89" t="s">
        <v>181</v>
      </c>
      <c r="E50" s="90"/>
      <c r="F50" s="91"/>
      <c r="G50" s="90"/>
      <c r="H50" s="89"/>
      <c r="I50" s="92"/>
      <c r="J50" s="92"/>
      <c r="K50" s="93"/>
      <c r="L50" s="120"/>
      <c r="M50" s="121"/>
      <c r="N50" s="121"/>
      <c r="O50" s="121"/>
    </row>
    <row r="51" spans="2:15">
      <c r="B51" s="88">
        <v>34</v>
      </c>
      <c r="C51" s="89"/>
      <c r="D51" s="89" t="s">
        <v>181</v>
      </c>
      <c r="E51" s="90"/>
      <c r="F51" s="91"/>
      <c r="G51" s="90"/>
      <c r="H51" s="89"/>
      <c r="I51" s="92"/>
      <c r="J51" s="92"/>
      <c r="K51" s="93"/>
      <c r="L51" s="120"/>
      <c r="M51" s="121"/>
      <c r="N51" s="121"/>
      <c r="O51" s="121"/>
    </row>
    <row r="52" spans="2:15">
      <c r="B52" s="88">
        <v>35</v>
      </c>
      <c r="C52" s="89"/>
      <c r="D52" s="89" t="s">
        <v>181</v>
      </c>
      <c r="E52" s="90"/>
      <c r="F52" s="91"/>
      <c r="G52" s="90"/>
      <c r="H52" s="89"/>
      <c r="I52" s="92"/>
      <c r="J52" s="92"/>
      <c r="K52" s="93"/>
      <c r="L52" s="120"/>
      <c r="M52" s="121"/>
      <c r="N52" s="121"/>
      <c r="O52" s="121"/>
    </row>
    <row r="53" spans="2:15">
      <c r="B53" s="88">
        <v>36</v>
      </c>
      <c r="C53" s="89"/>
      <c r="D53" s="89" t="s">
        <v>181</v>
      </c>
      <c r="E53" s="90"/>
      <c r="F53" s="91"/>
      <c r="G53" s="90"/>
      <c r="H53" s="89"/>
      <c r="I53" s="92"/>
      <c r="J53" s="92"/>
      <c r="K53" s="93"/>
      <c r="L53" s="120"/>
      <c r="M53" s="121"/>
      <c r="N53" s="121"/>
      <c r="O53" s="121"/>
    </row>
    <row r="54" spans="2:15">
      <c r="B54" s="88">
        <v>37</v>
      </c>
      <c r="C54" s="89"/>
      <c r="D54" s="89" t="s">
        <v>181</v>
      </c>
      <c r="E54" s="90"/>
      <c r="F54" s="91"/>
      <c r="G54" s="90"/>
      <c r="H54" s="89"/>
      <c r="I54" s="92"/>
      <c r="J54" s="92"/>
      <c r="K54" s="93"/>
      <c r="L54" s="120"/>
      <c r="M54" s="121"/>
      <c r="N54" s="121"/>
      <c r="O54" s="121"/>
    </row>
    <row r="55" spans="2:15">
      <c r="B55" s="88">
        <v>38</v>
      </c>
      <c r="C55" s="89"/>
      <c r="D55" s="89" t="s">
        <v>181</v>
      </c>
      <c r="E55" s="90"/>
      <c r="F55" s="91"/>
      <c r="G55" s="90"/>
      <c r="H55" s="89"/>
      <c r="I55" s="92"/>
      <c r="J55" s="92"/>
      <c r="K55" s="93"/>
      <c r="L55" s="120"/>
      <c r="M55" s="121"/>
      <c r="N55" s="121"/>
      <c r="O55" s="121"/>
    </row>
    <row r="56" spans="2:15">
      <c r="B56" s="88">
        <v>39</v>
      </c>
      <c r="C56" s="89"/>
      <c r="D56" s="89" t="s">
        <v>181</v>
      </c>
      <c r="E56" s="90"/>
      <c r="F56" s="91"/>
      <c r="G56" s="90"/>
      <c r="H56" s="89"/>
      <c r="I56" s="92"/>
      <c r="J56" s="92"/>
      <c r="K56" s="93"/>
      <c r="L56" s="120"/>
      <c r="M56" s="121"/>
      <c r="N56" s="121"/>
      <c r="O56" s="121"/>
    </row>
    <row r="57" spans="2:15">
      <c r="B57" s="88">
        <v>40</v>
      </c>
      <c r="C57" s="89"/>
      <c r="D57" s="89" t="s">
        <v>181</v>
      </c>
      <c r="E57" s="90"/>
      <c r="F57" s="91"/>
      <c r="G57" s="90"/>
      <c r="H57" s="89"/>
      <c r="I57" s="92"/>
      <c r="J57" s="92"/>
      <c r="K57" s="93"/>
      <c r="L57" s="120"/>
      <c r="M57" s="121"/>
      <c r="N57" s="121"/>
      <c r="O57" s="121"/>
    </row>
    <row r="58" spans="2:15">
      <c r="B58" s="88">
        <v>41</v>
      </c>
      <c r="C58" s="89"/>
      <c r="D58" s="89" t="s">
        <v>181</v>
      </c>
      <c r="E58" s="90"/>
      <c r="F58" s="91"/>
      <c r="G58" s="90"/>
      <c r="H58" s="89"/>
      <c r="I58" s="92"/>
      <c r="J58" s="92"/>
      <c r="K58" s="93"/>
      <c r="L58" s="120"/>
      <c r="M58" s="121"/>
      <c r="N58" s="121"/>
      <c r="O58" s="121"/>
    </row>
    <row r="59" spans="2:15">
      <c r="B59" s="88">
        <v>42</v>
      </c>
      <c r="C59" s="89"/>
      <c r="D59" s="89" t="s">
        <v>181</v>
      </c>
      <c r="E59" s="90"/>
      <c r="F59" s="91"/>
      <c r="G59" s="90"/>
      <c r="H59" s="89"/>
      <c r="I59" s="92"/>
      <c r="J59" s="92"/>
      <c r="K59" s="93"/>
      <c r="L59" s="120"/>
      <c r="M59" s="121"/>
      <c r="N59" s="121"/>
      <c r="O59" s="121"/>
    </row>
    <row r="60" spans="2:15">
      <c r="B60" s="88">
        <v>43</v>
      </c>
      <c r="C60" s="89"/>
      <c r="D60" s="89" t="s">
        <v>181</v>
      </c>
      <c r="E60" s="90"/>
      <c r="F60" s="91"/>
      <c r="G60" s="90"/>
      <c r="H60" s="89"/>
      <c r="I60" s="92"/>
      <c r="J60" s="92"/>
      <c r="K60" s="93"/>
      <c r="L60" s="120"/>
      <c r="M60" s="121"/>
      <c r="N60" s="121"/>
      <c r="O60" s="121"/>
    </row>
    <row r="61" spans="2:15">
      <c r="B61" s="88">
        <v>44</v>
      </c>
      <c r="C61" s="89"/>
      <c r="D61" s="89" t="s">
        <v>181</v>
      </c>
      <c r="E61" s="90"/>
      <c r="F61" s="91"/>
      <c r="G61" s="90"/>
      <c r="H61" s="89"/>
      <c r="I61" s="92"/>
      <c r="J61" s="92"/>
      <c r="K61" s="93"/>
      <c r="L61" s="120"/>
      <c r="M61" s="121"/>
      <c r="N61" s="121"/>
      <c r="O61" s="121"/>
    </row>
    <row r="62" spans="2:15">
      <c r="B62" s="88">
        <v>45</v>
      </c>
      <c r="C62" s="89"/>
      <c r="D62" s="89" t="s">
        <v>181</v>
      </c>
      <c r="E62" s="90"/>
      <c r="F62" s="91"/>
      <c r="G62" s="90"/>
      <c r="H62" s="89"/>
      <c r="I62" s="92"/>
      <c r="J62" s="92"/>
      <c r="K62" s="93"/>
      <c r="L62" s="120"/>
      <c r="M62" s="121"/>
      <c r="N62" s="121"/>
      <c r="O62" s="121"/>
    </row>
    <row r="63" spans="2:15">
      <c r="B63" s="88">
        <v>46</v>
      </c>
      <c r="C63" s="89"/>
      <c r="D63" s="89" t="s">
        <v>181</v>
      </c>
      <c r="E63" s="90"/>
      <c r="F63" s="91"/>
      <c r="G63" s="90"/>
      <c r="H63" s="89"/>
      <c r="I63" s="92"/>
      <c r="J63" s="92"/>
      <c r="K63" s="93"/>
      <c r="L63" s="120"/>
      <c r="M63" s="121"/>
      <c r="N63" s="121"/>
      <c r="O63" s="121"/>
    </row>
    <row r="64" spans="2:15">
      <c r="B64" s="88">
        <v>47</v>
      </c>
      <c r="C64" s="89"/>
      <c r="D64" s="89" t="s">
        <v>181</v>
      </c>
      <c r="E64" s="90"/>
      <c r="F64" s="91"/>
      <c r="G64" s="90"/>
      <c r="H64" s="89"/>
      <c r="I64" s="92"/>
      <c r="J64" s="92"/>
      <c r="K64" s="93"/>
      <c r="L64" s="120"/>
      <c r="M64" s="121"/>
      <c r="N64" s="121"/>
      <c r="O64" s="121"/>
    </row>
    <row r="65" spans="2:15">
      <c r="B65" s="88">
        <v>48</v>
      </c>
      <c r="C65" s="89"/>
      <c r="D65" s="89" t="s">
        <v>181</v>
      </c>
      <c r="E65" s="90"/>
      <c r="F65" s="91"/>
      <c r="G65" s="90"/>
      <c r="H65" s="89"/>
      <c r="I65" s="92"/>
      <c r="J65" s="92"/>
      <c r="K65" s="93"/>
      <c r="L65" s="120"/>
      <c r="M65" s="121"/>
      <c r="N65" s="121"/>
      <c r="O65" s="121"/>
    </row>
    <row r="66" spans="2:15">
      <c r="B66" s="88">
        <v>49</v>
      </c>
      <c r="C66" s="89"/>
      <c r="D66" s="89" t="s">
        <v>181</v>
      </c>
      <c r="E66" s="90"/>
      <c r="F66" s="91"/>
      <c r="G66" s="90"/>
      <c r="H66" s="89"/>
      <c r="I66" s="92"/>
      <c r="J66" s="92"/>
      <c r="K66" s="93"/>
      <c r="L66" s="120"/>
      <c r="M66" s="121"/>
      <c r="N66" s="121"/>
      <c r="O66" s="121"/>
    </row>
    <row r="67" spans="2:15">
      <c r="B67" s="88">
        <v>50</v>
      </c>
      <c r="C67" s="89"/>
      <c r="D67" s="89" t="s">
        <v>181</v>
      </c>
      <c r="E67" s="90"/>
      <c r="F67" s="91"/>
      <c r="G67" s="90"/>
      <c r="H67" s="89"/>
      <c r="I67" s="92"/>
      <c r="J67" s="92"/>
      <c r="K67" s="93"/>
      <c r="L67" s="120"/>
      <c r="M67" s="121"/>
      <c r="N67" s="121"/>
      <c r="O67" s="121"/>
    </row>
    <row r="68" spans="2:15">
      <c r="B68" s="88">
        <v>51</v>
      </c>
      <c r="C68" s="89"/>
      <c r="D68" s="89" t="s">
        <v>181</v>
      </c>
      <c r="E68" s="90"/>
      <c r="F68" s="91"/>
      <c r="G68" s="90"/>
      <c r="H68" s="89"/>
      <c r="I68" s="92"/>
      <c r="J68" s="92"/>
      <c r="K68" s="93"/>
      <c r="L68" s="120"/>
      <c r="M68" s="121"/>
      <c r="N68" s="121"/>
      <c r="O68" s="121"/>
    </row>
    <row r="69" spans="2:15">
      <c r="B69" s="88">
        <v>52</v>
      </c>
      <c r="C69" s="89"/>
      <c r="D69" s="89" t="s">
        <v>181</v>
      </c>
      <c r="E69" s="90"/>
      <c r="F69" s="91"/>
      <c r="G69" s="90"/>
      <c r="H69" s="89"/>
      <c r="I69" s="92"/>
      <c r="J69" s="92"/>
      <c r="K69" s="93"/>
      <c r="L69" s="120"/>
      <c r="M69" s="121"/>
      <c r="N69" s="121"/>
      <c r="O69" s="121"/>
    </row>
    <row r="70" spans="2:15">
      <c r="B70" s="88">
        <v>53</v>
      </c>
      <c r="C70" s="89"/>
      <c r="D70" s="89" t="s">
        <v>181</v>
      </c>
      <c r="E70" s="90"/>
      <c r="F70" s="91"/>
      <c r="G70" s="90"/>
      <c r="H70" s="89"/>
      <c r="I70" s="92"/>
      <c r="J70" s="92"/>
      <c r="K70" s="93"/>
      <c r="L70" s="120"/>
      <c r="M70" s="121"/>
      <c r="N70" s="121"/>
      <c r="O70" s="121"/>
    </row>
    <row r="71" spans="2:15">
      <c r="B71" s="88">
        <v>54</v>
      </c>
      <c r="C71" s="89"/>
      <c r="D71" s="89" t="s">
        <v>181</v>
      </c>
      <c r="E71" s="90"/>
      <c r="F71" s="91"/>
      <c r="G71" s="90"/>
      <c r="H71" s="89"/>
      <c r="I71" s="92"/>
      <c r="J71" s="92"/>
      <c r="K71" s="93"/>
      <c r="L71" s="120"/>
      <c r="M71" s="121"/>
      <c r="N71" s="121"/>
      <c r="O71" s="121"/>
    </row>
    <row r="72" spans="2:15">
      <c r="B72" s="88">
        <v>55</v>
      </c>
      <c r="C72" s="89"/>
      <c r="D72" s="89" t="s">
        <v>181</v>
      </c>
      <c r="E72" s="90"/>
      <c r="F72" s="91"/>
      <c r="G72" s="90"/>
      <c r="H72" s="89"/>
      <c r="I72" s="92"/>
      <c r="J72" s="92"/>
      <c r="K72" s="93"/>
      <c r="L72" s="120"/>
      <c r="M72" s="121"/>
      <c r="N72" s="121"/>
      <c r="O72" s="121"/>
    </row>
    <row r="73" spans="2:15">
      <c r="B73" s="88">
        <v>56</v>
      </c>
      <c r="C73" s="89"/>
      <c r="D73" s="89" t="s">
        <v>181</v>
      </c>
      <c r="E73" s="90"/>
      <c r="F73" s="91"/>
      <c r="G73" s="90"/>
      <c r="H73" s="89"/>
      <c r="I73" s="92"/>
      <c r="J73" s="92"/>
      <c r="K73" s="93"/>
      <c r="L73" s="120"/>
      <c r="M73" s="121"/>
      <c r="N73" s="121"/>
      <c r="O73" s="121"/>
    </row>
    <row r="74" spans="2:15">
      <c r="B74" s="88">
        <v>57</v>
      </c>
      <c r="C74" s="89"/>
      <c r="D74" s="89" t="s">
        <v>181</v>
      </c>
      <c r="E74" s="90"/>
      <c r="F74" s="91"/>
      <c r="G74" s="90"/>
      <c r="H74" s="89"/>
      <c r="I74" s="92"/>
      <c r="J74" s="92"/>
      <c r="K74" s="93"/>
      <c r="L74" s="120"/>
      <c r="M74" s="121"/>
      <c r="N74" s="121"/>
      <c r="O74" s="121"/>
    </row>
    <row r="75" spans="2:15">
      <c r="B75" s="88">
        <v>58</v>
      </c>
      <c r="C75" s="89"/>
      <c r="D75" s="89" t="s">
        <v>181</v>
      </c>
      <c r="E75" s="90"/>
      <c r="F75" s="91"/>
      <c r="G75" s="90"/>
      <c r="H75" s="89"/>
      <c r="I75" s="92"/>
      <c r="J75" s="92"/>
      <c r="K75" s="93"/>
      <c r="L75" s="120"/>
      <c r="M75" s="121"/>
      <c r="N75" s="121"/>
      <c r="O75" s="121"/>
    </row>
    <row r="76" spans="2:15">
      <c r="B76" s="88">
        <v>59</v>
      </c>
      <c r="C76" s="89"/>
      <c r="D76" s="89" t="s">
        <v>181</v>
      </c>
      <c r="E76" s="90"/>
      <c r="F76" s="91"/>
      <c r="G76" s="90"/>
      <c r="H76" s="89"/>
      <c r="I76" s="92"/>
      <c r="J76" s="92"/>
      <c r="K76" s="93"/>
      <c r="L76" s="120"/>
      <c r="M76" s="121"/>
      <c r="N76" s="121"/>
      <c r="O76" s="121"/>
    </row>
    <row r="77" spans="2:15">
      <c r="B77" s="88">
        <v>60</v>
      </c>
      <c r="C77" s="89"/>
      <c r="D77" s="89" t="s">
        <v>181</v>
      </c>
      <c r="E77" s="90"/>
      <c r="F77" s="91"/>
      <c r="G77" s="90"/>
      <c r="H77" s="89"/>
      <c r="I77" s="92"/>
      <c r="J77" s="92"/>
      <c r="K77" s="93"/>
      <c r="L77" s="120"/>
      <c r="M77" s="121"/>
      <c r="N77" s="121"/>
      <c r="O77" s="121"/>
    </row>
    <row r="78" spans="2:15">
      <c r="B78" s="88">
        <v>61</v>
      </c>
      <c r="C78" s="89"/>
      <c r="D78" s="89" t="s">
        <v>181</v>
      </c>
      <c r="E78" s="90"/>
      <c r="F78" s="91"/>
      <c r="G78" s="90"/>
      <c r="H78" s="89"/>
      <c r="I78" s="92"/>
      <c r="J78" s="92"/>
      <c r="K78" s="93"/>
      <c r="L78" s="120"/>
      <c r="M78" s="121"/>
      <c r="N78" s="121"/>
      <c r="O78" s="121"/>
    </row>
    <row r="79" spans="2:15">
      <c r="B79" s="88">
        <v>62</v>
      </c>
      <c r="C79" s="89"/>
      <c r="D79" s="89" t="s">
        <v>181</v>
      </c>
      <c r="E79" s="90"/>
      <c r="F79" s="91"/>
      <c r="G79" s="90"/>
      <c r="H79" s="89"/>
      <c r="I79" s="92"/>
      <c r="J79" s="92"/>
      <c r="K79" s="93"/>
      <c r="L79" s="120"/>
      <c r="M79" s="121"/>
      <c r="N79" s="121"/>
      <c r="O79" s="121"/>
    </row>
    <row r="80" spans="2:15">
      <c r="B80" s="88">
        <v>63</v>
      </c>
      <c r="C80" s="89"/>
      <c r="D80" s="89" t="s">
        <v>181</v>
      </c>
      <c r="E80" s="90"/>
      <c r="F80" s="91"/>
      <c r="G80" s="90"/>
      <c r="H80" s="89"/>
      <c r="I80" s="92"/>
      <c r="J80" s="92"/>
      <c r="K80" s="93"/>
      <c r="L80" s="120"/>
      <c r="M80" s="121"/>
      <c r="N80" s="121"/>
      <c r="O80" s="121"/>
    </row>
    <row r="81" spans="2:15">
      <c r="B81" s="88">
        <v>64</v>
      </c>
      <c r="C81" s="89"/>
      <c r="D81" s="89" t="s">
        <v>181</v>
      </c>
      <c r="E81" s="90"/>
      <c r="F81" s="91"/>
      <c r="G81" s="90"/>
      <c r="H81" s="89"/>
      <c r="I81" s="92"/>
      <c r="J81" s="92"/>
      <c r="K81" s="93"/>
      <c r="L81" s="120"/>
      <c r="M81" s="121"/>
      <c r="N81" s="121"/>
      <c r="O81" s="121"/>
    </row>
    <row r="82" spans="2:15">
      <c r="B82" s="88">
        <v>65</v>
      </c>
      <c r="C82" s="89"/>
      <c r="D82" s="89" t="s">
        <v>181</v>
      </c>
      <c r="E82" s="90"/>
      <c r="F82" s="91"/>
      <c r="G82" s="90"/>
      <c r="H82" s="89"/>
      <c r="I82" s="92"/>
      <c r="J82" s="92"/>
      <c r="K82" s="93"/>
      <c r="L82" s="120"/>
      <c r="M82" s="121"/>
      <c r="N82" s="121"/>
      <c r="O82" s="121"/>
    </row>
    <row r="83" spans="2:15">
      <c r="B83" s="88">
        <v>66</v>
      </c>
      <c r="C83" s="89"/>
      <c r="D83" s="89" t="s">
        <v>181</v>
      </c>
      <c r="E83" s="90"/>
      <c r="F83" s="91"/>
      <c r="G83" s="90"/>
      <c r="H83" s="89"/>
      <c r="I83" s="92"/>
      <c r="J83" s="92"/>
      <c r="K83" s="93"/>
      <c r="L83" s="120"/>
      <c r="M83" s="121"/>
      <c r="N83" s="121"/>
      <c r="O83" s="121"/>
    </row>
    <row r="84" spans="2:15">
      <c r="B84" s="88">
        <v>67</v>
      </c>
      <c r="C84" s="89"/>
      <c r="D84" s="89" t="s">
        <v>181</v>
      </c>
      <c r="E84" s="90"/>
      <c r="F84" s="91"/>
      <c r="G84" s="90"/>
      <c r="H84" s="89"/>
      <c r="I84" s="92"/>
      <c r="J84" s="92"/>
      <c r="K84" s="93"/>
      <c r="L84" s="120"/>
      <c r="M84" s="121"/>
      <c r="N84" s="121"/>
      <c r="O84" s="121"/>
    </row>
    <row r="85" spans="2:15">
      <c r="B85" s="88">
        <v>68</v>
      </c>
      <c r="C85" s="89"/>
      <c r="D85" s="89" t="s">
        <v>181</v>
      </c>
      <c r="E85" s="90"/>
      <c r="F85" s="91"/>
      <c r="G85" s="90"/>
      <c r="H85" s="89"/>
      <c r="I85" s="92"/>
      <c r="J85" s="92"/>
      <c r="K85" s="93"/>
      <c r="L85" s="120"/>
      <c r="M85" s="121"/>
      <c r="N85" s="121"/>
      <c r="O85" s="121"/>
    </row>
    <row r="86" spans="2:15">
      <c r="B86" s="88">
        <v>69</v>
      </c>
      <c r="C86" s="89"/>
      <c r="D86" s="89" t="s">
        <v>181</v>
      </c>
      <c r="E86" s="90"/>
      <c r="F86" s="91"/>
      <c r="G86" s="90"/>
      <c r="H86" s="89"/>
      <c r="I86" s="92"/>
      <c r="J86" s="92"/>
      <c r="K86" s="93"/>
      <c r="L86" s="120"/>
      <c r="M86" s="121"/>
      <c r="N86" s="121"/>
      <c r="O86" s="121"/>
    </row>
    <row r="87" spans="2:15">
      <c r="B87" s="88">
        <v>70</v>
      </c>
      <c r="C87" s="89"/>
      <c r="D87" s="89" t="s">
        <v>181</v>
      </c>
      <c r="E87" s="90"/>
      <c r="F87" s="91"/>
      <c r="G87" s="90"/>
      <c r="H87" s="89"/>
      <c r="I87" s="92"/>
      <c r="J87" s="92"/>
      <c r="K87" s="93"/>
      <c r="L87" s="120"/>
      <c r="M87" s="121"/>
      <c r="N87" s="121"/>
      <c r="O87" s="121"/>
    </row>
    <row r="88" spans="2:15">
      <c r="B88" s="88">
        <v>71</v>
      </c>
      <c r="C88" s="89"/>
      <c r="D88" s="89" t="s">
        <v>181</v>
      </c>
      <c r="E88" s="90"/>
      <c r="F88" s="91"/>
      <c r="G88" s="90"/>
      <c r="H88" s="89"/>
      <c r="I88" s="92"/>
      <c r="J88" s="92"/>
      <c r="K88" s="93"/>
      <c r="L88" s="120"/>
      <c r="M88" s="121"/>
      <c r="N88" s="121"/>
      <c r="O88" s="121"/>
    </row>
    <row r="89" spans="2:15">
      <c r="B89" s="88">
        <v>72</v>
      </c>
      <c r="C89" s="89"/>
      <c r="D89" s="89" t="s">
        <v>181</v>
      </c>
      <c r="E89" s="90"/>
      <c r="F89" s="91"/>
      <c r="G89" s="90"/>
      <c r="H89" s="89"/>
      <c r="I89" s="92"/>
      <c r="J89" s="92"/>
      <c r="K89" s="93"/>
      <c r="L89" s="120"/>
      <c r="M89" s="121"/>
      <c r="N89" s="121"/>
      <c r="O89" s="121"/>
    </row>
    <row r="90" spans="2:15">
      <c r="B90" s="88">
        <v>73</v>
      </c>
      <c r="C90" s="89"/>
      <c r="D90" s="89" t="s">
        <v>181</v>
      </c>
      <c r="E90" s="90"/>
      <c r="F90" s="91"/>
      <c r="G90" s="90"/>
      <c r="H90" s="89"/>
      <c r="I90" s="92"/>
      <c r="J90" s="92"/>
      <c r="K90" s="93"/>
      <c r="L90" s="120"/>
      <c r="M90" s="121"/>
      <c r="N90" s="121"/>
      <c r="O90" s="121"/>
    </row>
    <row r="91" spans="2:15">
      <c r="B91" s="88">
        <v>74</v>
      </c>
      <c r="C91" s="89"/>
      <c r="D91" s="89" t="s">
        <v>181</v>
      </c>
      <c r="E91" s="90"/>
      <c r="F91" s="91"/>
      <c r="G91" s="90"/>
      <c r="H91" s="89"/>
      <c r="I91" s="92"/>
      <c r="J91" s="92"/>
      <c r="K91" s="93"/>
      <c r="L91" s="120"/>
      <c r="M91" s="121"/>
      <c r="N91" s="121"/>
      <c r="O91" s="121"/>
    </row>
    <row r="92" spans="2:15">
      <c r="B92" s="88">
        <v>75</v>
      </c>
      <c r="C92" s="89"/>
      <c r="D92" s="89" t="s">
        <v>181</v>
      </c>
      <c r="E92" s="90"/>
      <c r="F92" s="91"/>
      <c r="G92" s="90"/>
      <c r="H92" s="89"/>
      <c r="I92" s="92"/>
      <c r="J92" s="92"/>
      <c r="K92" s="93"/>
      <c r="L92" s="120"/>
      <c r="M92" s="121"/>
      <c r="N92" s="121"/>
      <c r="O92" s="121"/>
    </row>
    <row r="93" spans="2:15">
      <c r="B93" s="88">
        <v>76</v>
      </c>
      <c r="C93" s="89"/>
      <c r="D93" s="89" t="s">
        <v>181</v>
      </c>
      <c r="E93" s="90"/>
      <c r="F93" s="91"/>
      <c r="G93" s="90"/>
      <c r="H93" s="89"/>
      <c r="I93" s="92"/>
      <c r="J93" s="92"/>
      <c r="K93" s="93"/>
      <c r="L93" s="120"/>
      <c r="M93" s="121"/>
      <c r="N93" s="121"/>
      <c r="O93" s="121"/>
    </row>
    <row r="94" spans="2:15">
      <c r="B94" s="88">
        <v>77</v>
      </c>
      <c r="C94" s="89"/>
      <c r="D94" s="89" t="s">
        <v>181</v>
      </c>
      <c r="E94" s="90"/>
      <c r="F94" s="91"/>
      <c r="G94" s="90"/>
      <c r="H94" s="89"/>
      <c r="I94" s="92"/>
      <c r="J94" s="92"/>
      <c r="K94" s="93"/>
      <c r="L94" s="120"/>
      <c r="M94" s="121"/>
      <c r="N94" s="121"/>
      <c r="O94" s="121"/>
    </row>
    <row r="95" spans="2:15">
      <c r="B95" s="88">
        <v>78</v>
      </c>
      <c r="C95" s="89"/>
      <c r="D95" s="89" t="s">
        <v>181</v>
      </c>
      <c r="E95" s="90"/>
      <c r="F95" s="91"/>
      <c r="G95" s="90"/>
      <c r="H95" s="89"/>
      <c r="I95" s="92"/>
      <c r="J95" s="92"/>
      <c r="K95" s="93"/>
      <c r="L95" s="120"/>
      <c r="M95" s="121"/>
      <c r="N95" s="121"/>
      <c r="O95" s="121"/>
    </row>
    <row r="96" spans="2:15">
      <c r="B96" s="88">
        <v>79</v>
      </c>
      <c r="C96" s="89"/>
      <c r="D96" s="89" t="s">
        <v>181</v>
      </c>
      <c r="E96" s="90"/>
      <c r="F96" s="91"/>
      <c r="G96" s="90"/>
      <c r="H96" s="89"/>
      <c r="I96" s="92"/>
      <c r="J96" s="92"/>
      <c r="K96" s="93"/>
      <c r="L96" s="120"/>
      <c r="M96" s="121"/>
      <c r="N96" s="121"/>
      <c r="O96" s="121"/>
    </row>
    <row r="97" spans="2:15">
      <c r="B97" s="88">
        <v>80</v>
      </c>
      <c r="C97" s="89"/>
      <c r="D97" s="89" t="s">
        <v>181</v>
      </c>
      <c r="E97" s="90"/>
      <c r="F97" s="91"/>
      <c r="G97" s="90"/>
      <c r="H97" s="89"/>
      <c r="I97" s="92"/>
      <c r="J97" s="92"/>
      <c r="K97" s="93"/>
      <c r="L97" s="120"/>
      <c r="M97" s="121"/>
      <c r="N97" s="121"/>
      <c r="O97" s="121"/>
    </row>
    <row r="98" spans="2:15">
      <c r="B98" s="88">
        <v>81</v>
      </c>
      <c r="C98" s="89"/>
      <c r="D98" s="89" t="s">
        <v>181</v>
      </c>
      <c r="E98" s="90"/>
      <c r="F98" s="91"/>
      <c r="G98" s="90"/>
      <c r="H98" s="89"/>
      <c r="I98" s="92"/>
      <c r="J98" s="92"/>
      <c r="K98" s="93"/>
      <c r="L98" s="120"/>
      <c r="M98" s="121"/>
      <c r="N98" s="121"/>
      <c r="O98" s="121"/>
    </row>
    <row r="99" spans="2:15">
      <c r="B99" s="88">
        <v>82</v>
      </c>
      <c r="C99" s="89"/>
      <c r="D99" s="89" t="s">
        <v>181</v>
      </c>
      <c r="E99" s="90"/>
      <c r="F99" s="91"/>
      <c r="G99" s="90"/>
      <c r="H99" s="89"/>
      <c r="I99" s="92"/>
      <c r="J99" s="92"/>
      <c r="K99" s="93"/>
      <c r="L99" s="120"/>
      <c r="M99" s="121"/>
      <c r="N99" s="121"/>
      <c r="O99" s="121"/>
    </row>
    <row r="100" spans="2:15">
      <c r="B100" s="88">
        <v>83</v>
      </c>
      <c r="C100" s="89"/>
      <c r="D100" s="89" t="s">
        <v>181</v>
      </c>
      <c r="E100" s="90"/>
      <c r="F100" s="91"/>
      <c r="G100" s="90"/>
      <c r="H100" s="89"/>
      <c r="I100" s="92"/>
      <c r="J100" s="92"/>
      <c r="K100" s="93"/>
      <c r="L100" s="120"/>
      <c r="M100" s="121"/>
      <c r="N100" s="121"/>
      <c r="O100" s="121"/>
    </row>
    <row r="101" spans="2:15">
      <c r="B101" s="88">
        <v>84</v>
      </c>
      <c r="C101" s="89"/>
      <c r="D101" s="89" t="s">
        <v>181</v>
      </c>
      <c r="E101" s="90"/>
      <c r="F101" s="91"/>
      <c r="G101" s="90"/>
      <c r="H101" s="89"/>
      <c r="I101" s="92"/>
      <c r="J101" s="92"/>
      <c r="K101" s="93"/>
      <c r="L101" s="120"/>
      <c r="M101" s="121"/>
      <c r="N101" s="121"/>
      <c r="O101" s="121"/>
    </row>
    <row r="102" spans="2:15">
      <c r="B102" s="88">
        <v>85</v>
      </c>
      <c r="C102" s="89"/>
      <c r="D102" s="89" t="s">
        <v>181</v>
      </c>
      <c r="E102" s="90"/>
      <c r="F102" s="91"/>
      <c r="G102" s="90"/>
      <c r="H102" s="89"/>
      <c r="I102" s="92"/>
      <c r="J102" s="92"/>
      <c r="K102" s="93"/>
      <c r="L102" s="120"/>
      <c r="M102" s="121"/>
      <c r="N102" s="121"/>
      <c r="O102" s="121"/>
    </row>
    <row r="103" spans="2:15">
      <c r="B103" s="88">
        <v>86</v>
      </c>
      <c r="C103" s="89"/>
      <c r="D103" s="89" t="s">
        <v>181</v>
      </c>
      <c r="E103" s="90"/>
      <c r="F103" s="91"/>
      <c r="G103" s="90"/>
      <c r="H103" s="89"/>
      <c r="I103" s="92"/>
      <c r="J103" s="92"/>
      <c r="K103" s="93"/>
      <c r="L103" s="120"/>
      <c r="M103" s="121"/>
      <c r="N103" s="121"/>
      <c r="O103" s="121"/>
    </row>
    <row r="104" spans="2:15">
      <c r="B104" s="88">
        <v>87</v>
      </c>
      <c r="C104" s="89"/>
      <c r="D104" s="89" t="s">
        <v>181</v>
      </c>
      <c r="E104" s="90"/>
      <c r="F104" s="91"/>
      <c r="G104" s="90"/>
      <c r="H104" s="89"/>
      <c r="I104" s="92"/>
      <c r="J104" s="92"/>
      <c r="K104" s="93"/>
      <c r="L104" s="120"/>
      <c r="M104" s="121"/>
      <c r="N104" s="121"/>
      <c r="O104" s="121"/>
    </row>
    <row r="105" spans="2:15">
      <c r="B105" s="88">
        <v>88</v>
      </c>
      <c r="C105" s="89"/>
      <c r="D105" s="89" t="s">
        <v>181</v>
      </c>
      <c r="E105" s="90"/>
      <c r="F105" s="91"/>
      <c r="G105" s="90"/>
      <c r="H105" s="89"/>
      <c r="I105" s="92"/>
      <c r="J105" s="92"/>
      <c r="K105" s="93"/>
      <c r="L105" s="120"/>
      <c r="M105" s="121"/>
      <c r="N105" s="121"/>
      <c r="O105" s="121"/>
    </row>
    <row r="106" spans="2:15">
      <c r="B106" s="88">
        <v>89</v>
      </c>
      <c r="C106" s="89"/>
      <c r="D106" s="89" t="s">
        <v>181</v>
      </c>
      <c r="E106" s="90"/>
      <c r="F106" s="91"/>
      <c r="G106" s="90"/>
      <c r="H106" s="89"/>
      <c r="I106" s="92"/>
      <c r="J106" s="92"/>
      <c r="K106" s="93"/>
      <c r="L106" s="120"/>
      <c r="M106" s="121"/>
      <c r="N106" s="121"/>
      <c r="O106" s="121"/>
    </row>
    <row r="107" spans="2:15">
      <c r="B107" s="88">
        <v>90</v>
      </c>
      <c r="C107" s="89"/>
      <c r="D107" s="89" t="s">
        <v>181</v>
      </c>
      <c r="E107" s="90"/>
      <c r="F107" s="91"/>
      <c r="G107" s="90"/>
      <c r="H107" s="89"/>
      <c r="I107" s="92"/>
      <c r="J107" s="92"/>
      <c r="K107" s="93"/>
      <c r="L107" s="120"/>
      <c r="M107" s="121"/>
      <c r="N107" s="121"/>
      <c r="O107" s="121"/>
    </row>
    <row r="108" spans="2:15">
      <c r="B108" s="88">
        <v>91</v>
      </c>
      <c r="C108" s="89"/>
      <c r="D108" s="89" t="s">
        <v>181</v>
      </c>
      <c r="E108" s="90"/>
      <c r="F108" s="91"/>
      <c r="G108" s="90"/>
      <c r="H108" s="89"/>
      <c r="I108" s="92"/>
      <c r="J108" s="92"/>
      <c r="K108" s="93"/>
      <c r="L108" s="120"/>
      <c r="M108" s="121"/>
      <c r="N108" s="121"/>
      <c r="O108" s="121"/>
    </row>
    <row r="109" spans="2:15">
      <c r="B109" s="88">
        <v>92</v>
      </c>
      <c r="C109" s="89"/>
      <c r="D109" s="89" t="s">
        <v>181</v>
      </c>
      <c r="E109" s="90"/>
      <c r="F109" s="91"/>
      <c r="G109" s="90"/>
      <c r="H109" s="89"/>
      <c r="I109" s="92"/>
      <c r="J109" s="92"/>
      <c r="K109" s="93"/>
      <c r="L109" s="120"/>
      <c r="M109" s="121"/>
      <c r="N109" s="121"/>
      <c r="O109" s="121"/>
    </row>
    <row r="110" spans="2:15">
      <c r="B110" s="88">
        <v>93</v>
      </c>
      <c r="C110" s="89"/>
      <c r="D110" s="89" t="s">
        <v>181</v>
      </c>
      <c r="E110" s="90"/>
      <c r="F110" s="91"/>
      <c r="G110" s="90"/>
      <c r="H110" s="89"/>
      <c r="I110" s="92"/>
      <c r="J110" s="92"/>
      <c r="K110" s="93"/>
      <c r="L110" s="120"/>
      <c r="M110" s="121"/>
      <c r="N110" s="121"/>
      <c r="O110" s="121"/>
    </row>
    <row r="111" spans="2:15">
      <c r="B111" s="88">
        <v>94</v>
      </c>
      <c r="C111" s="89"/>
      <c r="D111" s="89" t="s">
        <v>181</v>
      </c>
      <c r="E111" s="90"/>
      <c r="F111" s="91"/>
      <c r="G111" s="90"/>
      <c r="H111" s="89"/>
      <c r="I111" s="92"/>
      <c r="J111" s="92"/>
      <c r="K111" s="93"/>
      <c r="L111" s="120"/>
      <c r="M111" s="121"/>
      <c r="N111" s="121"/>
      <c r="O111" s="121"/>
    </row>
    <row r="112" spans="2:15">
      <c r="B112" s="88">
        <v>95</v>
      </c>
      <c r="C112" s="89"/>
      <c r="D112" s="89" t="s">
        <v>181</v>
      </c>
      <c r="E112" s="90"/>
      <c r="F112" s="91"/>
      <c r="G112" s="90"/>
      <c r="H112" s="89"/>
      <c r="I112" s="92"/>
      <c r="J112" s="92"/>
      <c r="K112" s="93"/>
      <c r="L112" s="120"/>
      <c r="M112" s="121"/>
      <c r="N112" s="121"/>
      <c r="O112" s="121"/>
    </row>
    <row r="113" spans="2:15">
      <c r="B113" s="88">
        <v>96</v>
      </c>
      <c r="C113" s="89"/>
      <c r="D113" s="89" t="s">
        <v>181</v>
      </c>
      <c r="E113" s="90"/>
      <c r="F113" s="91"/>
      <c r="G113" s="90"/>
      <c r="H113" s="89"/>
      <c r="I113" s="92"/>
      <c r="J113" s="92"/>
      <c r="K113" s="93"/>
      <c r="L113" s="120"/>
      <c r="M113" s="121"/>
      <c r="N113" s="121"/>
      <c r="O113" s="121"/>
    </row>
    <row r="114" spans="2:15">
      <c r="B114" s="88">
        <v>97</v>
      </c>
      <c r="C114" s="89"/>
      <c r="D114" s="89" t="s">
        <v>181</v>
      </c>
      <c r="E114" s="90"/>
      <c r="F114" s="91"/>
      <c r="G114" s="90"/>
      <c r="H114" s="89"/>
      <c r="I114" s="92"/>
      <c r="J114" s="92"/>
      <c r="K114" s="93"/>
      <c r="L114" s="120"/>
      <c r="M114" s="121"/>
      <c r="N114" s="121"/>
      <c r="O114" s="121"/>
    </row>
    <row r="115" spans="2:15">
      <c r="B115" s="88">
        <v>98</v>
      </c>
      <c r="C115" s="89"/>
      <c r="D115" s="89" t="s">
        <v>181</v>
      </c>
      <c r="E115" s="90"/>
      <c r="F115" s="91"/>
      <c r="G115" s="90"/>
      <c r="H115" s="89"/>
      <c r="I115" s="92"/>
      <c r="J115" s="92"/>
      <c r="K115" s="93"/>
      <c r="L115" s="120"/>
      <c r="M115" s="121"/>
      <c r="N115" s="121"/>
      <c r="O115" s="121"/>
    </row>
    <row r="116" spans="2:15">
      <c r="B116" s="88">
        <v>99</v>
      </c>
      <c r="C116" s="89"/>
      <c r="D116" s="89" t="s">
        <v>181</v>
      </c>
      <c r="E116" s="90"/>
      <c r="F116" s="91"/>
      <c r="G116" s="90"/>
      <c r="H116" s="89"/>
      <c r="I116" s="92"/>
      <c r="J116" s="92"/>
      <c r="K116" s="93"/>
      <c r="L116" s="120"/>
      <c r="M116" s="121"/>
      <c r="N116" s="121"/>
      <c r="O116" s="121"/>
    </row>
    <row r="117" spans="2:15">
      <c r="B117" s="88">
        <v>100</v>
      </c>
      <c r="C117" s="89"/>
      <c r="D117" s="89" t="s">
        <v>181</v>
      </c>
      <c r="E117" s="90"/>
      <c r="F117" s="91"/>
      <c r="G117" s="90"/>
      <c r="H117" s="89"/>
      <c r="I117" s="92"/>
      <c r="J117" s="92"/>
      <c r="K117" s="93"/>
      <c r="L117" s="120"/>
      <c r="M117" s="121"/>
      <c r="N117" s="121"/>
      <c r="O117" s="121"/>
    </row>
    <row r="118" spans="2:15">
      <c r="B118" s="88">
        <v>101</v>
      </c>
      <c r="C118" s="89"/>
      <c r="D118" s="89" t="s">
        <v>181</v>
      </c>
      <c r="E118" s="90"/>
      <c r="F118" s="91"/>
      <c r="G118" s="90"/>
      <c r="H118" s="89"/>
      <c r="I118" s="92"/>
      <c r="J118" s="92"/>
      <c r="K118" s="93"/>
      <c r="L118" s="120"/>
      <c r="M118" s="121"/>
      <c r="N118" s="121"/>
      <c r="O118" s="121"/>
    </row>
    <row r="119" spans="2:15">
      <c r="B119" s="88">
        <v>102</v>
      </c>
      <c r="C119" s="89"/>
      <c r="D119" s="89" t="s">
        <v>181</v>
      </c>
      <c r="E119" s="90"/>
      <c r="F119" s="91"/>
      <c r="G119" s="90"/>
      <c r="H119" s="89"/>
      <c r="I119" s="92"/>
      <c r="J119" s="92"/>
      <c r="K119" s="93"/>
      <c r="L119" s="120"/>
      <c r="M119" s="121"/>
      <c r="N119" s="121"/>
      <c r="O119" s="121"/>
    </row>
    <row r="120" spans="2:15">
      <c r="B120" s="88">
        <v>103</v>
      </c>
      <c r="C120" s="89"/>
      <c r="D120" s="89" t="s">
        <v>181</v>
      </c>
      <c r="E120" s="90"/>
      <c r="F120" s="91"/>
      <c r="G120" s="90"/>
      <c r="H120" s="89"/>
      <c r="I120" s="92"/>
      <c r="J120" s="92"/>
      <c r="K120" s="93"/>
      <c r="L120" s="120"/>
      <c r="M120" s="121"/>
      <c r="N120" s="121"/>
      <c r="O120" s="121"/>
    </row>
    <row r="121" spans="2:15">
      <c r="B121" s="88">
        <v>104</v>
      </c>
      <c r="C121" s="89"/>
      <c r="D121" s="89" t="s">
        <v>181</v>
      </c>
      <c r="E121" s="90"/>
      <c r="F121" s="91"/>
      <c r="G121" s="90"/>
      <c r="H121" s="89"/>
      <c r="I121" s="92"/>
      <c r="J121" s="92"/>
      <c r="K121" s="93"/>
      <c r="L121" s="120"/>
      <c r="M121" s="121"/>
      <c r="N121" s="121"/>
      <c r="O121" s="121"/>
    </row>
    <row r="122" spans="2:15">
      <c r="B122" s="88">
        <v>105</v>
      </c>
      <c r="C122" s="89"/>
      <c r="D122" s="89" t="s">
        <v>181</v>
      </c>
      <c r="E122" s="90"/>
      <c r="F122" s="91"/>
      <c r="G122" s="90"/>
      <c r="H122" s="89"/>
      <c r="I122" s="92"/>
      <c r="J122" s="92"/>
      <c r="K122" s="93"/>
      <c r="L122" s="120"/>
      <c r="M122" s="121"/>
      <c r="N122" s="121"/>
      <c r="O122" s="121"/>
    </row>
    <row r="123" spans="2:15">
      <c r="B123" s="88">
        <v>106</v>
      </c>
      <c r="C123" s="89"/>
      <c r="D123" s="89" t="s">
        <v>181</v>
      </c>
      <c r="E123" s="90"/>
      <c r="F123" s="91"/>
      <c r="G123" s="90"/>
      <c r="H123" s="89"/>
      <c r="I123" s="92"/>
      <c r="J123" s="92"/>
      <c r="K123" s="93"/>
      <c r="L123" s="120"/>
      <c r="M123" s="121"/>
      <c r="N123" s="121"/>
      <c r="O123" s="121"/>
    </row>
    <row r="124" spans="2:15">
      <c r="B124" s="88">
        <v>107</v>
      </c>
      <c r="C124" s="89"/>
      <c r="D124" s="89" t="s">
        <v>181</v>
      </c>
      <c r="E124" s="90"/>
      <c r="F124" s="91"/>
      <c r="G124" s="90"/>
      <c r="H124" s="89"/>
      <c r="I124" s="92"/>
      <c r="J124" s="92"/>
      <c r="K124" s="93"/>
      <c r="L124" s="120"/>
      <c r="M124" s="121"/>
      <c r="N124" s="121"/>
      <c r="O124" s="121"/>
    </row>
    <row r="125" spans="2:15">
      <c r="B125" s="88">
        <v>108</v>
      </c>
      <c r="C125" s="89"/>
      <c r="D125" s="89" t="s">
        <v>181</v>
      </c>
      <c r="E125" s="90"/>
      <c r="F125" s="91"/>
      <c r="G125" s="90"/>
      <c r="H125" s="89"/>
      <c r="I125" s="92"/>
      <c r="J125" s="92"/>
      <c r="K125" s="93"/>
      <c r="L125" s="120"/>
      <c r="M125" s="121"/>
      <c r="N125" s="121"/>
      <c r="O125" s="121"/>
    </row>
    <row r="126" spans="2:15">
      <c r="B126" s="88">
        <v>109</v>
      </c>
      <c r="C126" s="89"/>
      <c r="D126" s="89" t="s">
        <v>181</v>
      </c>
      <c r="E126" s="90"/>
      <c r="F126" s="91"/>
      <c r="G126" s="90"/>
      <c r="H126" s="89"/>
      <c r="I126" s="92"/>
      <c r="J126" s="92"/>
      <c r="K126" s="93"/>
      <c r="L126" s="120"/>
      <c r="M126" s="121"/>
      <c r="N126" s="121"/>
      <c r="O126" s="121"/>
    </row>
    <row r="127" spans="2:15">
      <c r="B127" s="88">
        <v>110</v>
      </c>
      <c r="C127" s="89"/>
      <c r="D127" s="89" t="s">
        <v>181</v>
      </c>
      <c r="E127" s="90"/>
      <c r="F127" s="91"/>
      <c r="G127" s="90"/>
      <c r="H127" s="89"/>
      <c r="I127" s="92"/>
      <c r="J127" s="92"/>
      <c r="K127" s="93"/>
      <c r="L127" s="120"/>
      <c r="M127" s="121"/>
      <c r="N127" s="121"/>
      <c r="O127" s="121"/>
    </row>
    <row r="128" spans="2:15">
      <c r="B128" s="88">
        <v>111</v>
      </c>
      <c r="C128" s="89"/>
      <c r="D128" s="89" t="s">
        <v>181</v>
      </c>
      <c r="E128" s="90"/>
      <c r="F128" s="91"/>
      <c r="G128" s="90"/>
      <c r="H128" s="89"/>
      <c r="I128" s="92"/>
      <c r="J128" s="92"/>
      <c r="K128" s="93"/>
      <c r="L128" s="120"/>
      <c r="M128" s="121"/>
      <c r="N128" s="121"/>
      <c r="O128" s="121"/>
    </row>
    <row r="129" spans="2:15">
      <c r="B129" s="88">
        <v>112</v>
      </c>
      <c r="C129" s="89"/>
      <c r="D129" s="89" t="s">
        <v>181</v>
      </c>
      <c r="E129" s="90"/>
      <c r="F129" s="91"/>
      <c r="G129" s="90"/>
      <c r="H129" s="89"/>
      <c r="I129" s="92"/>
      <c r="J129" s="92"/>
      <c r="K129" s="93"/>
      <c r="L129" s="120"/>
      <c r="M129" s="121"/>
      <c r="N129" s="121"/>
      <c r="O129" s="121"/>
    </row>
    <row r="130" spans="2:15">
      <c r="B130" s="88">
        <v>113</v>
      </c>
      <c r="C130" s="89"/>
      <c r="D130" s="89" t="s">
        <v>181</v>
      </c>
      <c r="E130" s="90"/>
      <c r="F130" s="91"/>
      <c r="G130" s="90"/>
      <c r="H130" s="89"/>
      <c r="I130" s="92"/>
      <c r="J130" s="92"/>
      <c r="K130" s="93"/>
      <c r="L130" s="120"/>
      <c r="M130" s="121"/>
      <c r="N130" s="121"/>
      <c r="O130" s="121"/>
    </row>
    <row r="131" spans="2:15">
      <c r="B131" s="88">
        <v>114</v>
      </c>
      <c r="C131" s="89"/>
      <c r="D131" s="89" t="s">
        <v>181</v>
      </c>
      <c r="E131" s="90"/>
      <c r="F131" s="91"/>
      <c r="G131" s="90"/>
      <c r="H131" s="89"/>
      <c r="I131" s="92"/>
      <c r="J131" s="92"/>
      <c r="K131" s="93"/>
      <c r="L131" s="120"/>
      <c r="M131" s="121"/>
      <c r="N131" s="121"/>
      <c r="O131" s="121"/>
    </row>
    <row r="132" spans="2:15">
      <c r="B132" s="88">
        <v>115</v>
      </c>
      <c r="C132" s="89"/>
      <c r="D132" s="89" t="s">
        <v>181</v>
      </c>
      <c r="E132" s="90"/>
      <c r="F132" s="91"/>
      <c r="G132" s="90"/>
      <c r="H132" s="89"/>
      <c r="I132" s="92"/>
      <c r="J132" s="92"/>
      <c r="K132" s="93"/>
      <c r="L132" s="120"/>
      <c r="M132" s="121"/>
      <c r="N132" s="121"/>
      <c r="O132" s="121"/>
    </row>
    <row r="133" spans="2:15">
      <c r="B133" s="88">
        <v>116</v>
      </c>
      <c r="C133" s="89"/>
      <c r="D133" s="89" t="s">
        <v>181</v>
      </c>
      <c r="E133" s="90"/>
      <c r="F133" s="91"/>
      <c r="G133" s="90"/>
      <c r="H133" s="89"/>
      <c r="I133" s="92"/>
      <c r="J133" s="92"/>
      <c r="K133" s="93"/>
      <c r="L133" s="120"/>
      <c r="M133" s="121"/>
      <c r="N133" s="121"/>
      <c r="O133" s="121"/>
    </row>
    <row r="134" spans="2:15">
      <c r="B134" s="88">
        <v>117</v>
      </c>
      <c r="C134" s="89"/>
      <c r="D134" s="89" t="s">
        <v>181</v>
      </c>
      <c r="E134" s="90"/>
      <c r="F134" s="91"/>
      <c r="G134" s="90"/>
      <c r="H134" s="89"/>
      <c r="I134" s="92"/>
      <c r="J134" s="92"/>
      <c r="K134" s="93"/>
      <c r="L134" s="120"/>
      <c r="M134" s="121"/>
      <c r="N134" s="121"/>
      <c r="O134" s="121"/>
    </row>
    <row r="135" spans="2:15">
      <c r="B135" s="88">
        <v>118</v>
      </c>
      <c r="C135" s="89"/>
      <c r="D135" s="89" t="s">
        <v>181</v>
      </c>
      <c r="E135" s="90"/>
      <c r="F135" s="91"/>
      <c r="G135" s="90"/>
      <c r="H135" s="89"/>
      <c r="I135" s="92"/>
      <c r="J135" s="92"/>
      <c r="K135" s="93"/>
      <c r="L135" s="120"/>
      <c r="M135" s="121"/>
      <c r="N135" s="121"/>
      <c r="O135" s="121"/>
    </row>
    <row r="136" spans="2:15">
      <c r="B136" s="88">
        <v>119</v>
      </c>
      <c r="C136" s="89"/>
      <c r="D136" s="89" t="s">
        <v>181</v>
      </c>
      <c r="E136" s="90"/>
      <c r="F136" s="91"/>
      <c r="G136" s="90"/>
      <c r="H136" s="89"/>
      <c r="I136" s="92"/>
      <c r="J136" s="92"/>
      <c r="K136" s="93"/>
      <c r="L136" s="120"/>
      <c r="M136" s="121"/>
      <c r="N136" s="121"/>
      <c r="O136" s="121"/>
    </row>
    <row r="137" spans="2:15">
      <c r="B137" s="88">
        <v>120</v>
      </c>
      <c r="C137" s="89"/>
      <c r="D137" s="89" t="s">
        <v>181</v>
      </c>
      <c r="E137" s="90"/>
      <c r="F137" s="91"/>
      <c r="G137" s="90"/>
      <c r="H137" s="89"/>
      <c r="I137" s="92"/>
      <c r="J137" s="92"/>
      <c r="K137" s="93"/>
      <c r="L137" s="120"/>
      <c r="M137" s="121"/>
      <c r="N137" s="121"/>
      <c r="O137" s="121"/>
    </row>
    <row r="138" spans="2:15">
      <c r="B138" s="88">
        <v>121</v>
      </c>
      <c r="C138" s="89"/>
      <c r="D138" s="89" t="s">
        <v>181</v>
      </c>
      <c r="E138" s="90"/>
      <c r="F138" s="91"/>
      <c r="G138" s="90"/>
      <c r="H138" s="89"/>
      <c r="I138" s="92"/>
      <c r="J138" s="92"/>
      <c r="K138" s="93"/>
      <c r="L138" s="120"/>
      <c r="M138" s="121"/>
      <c r="N138" s="121"/>
      <c r="O138" s="121"/>
    </row>
    <row r="139" spans="2:15">
      <c r="B139" s="88">
        <v>122</v>
      </c>
      <c r="C139" s="89"/>
      <c r="D139" s="89" t="s">
        <v>181</v>
      </c>
      <c r="E139" s="90"/>
      <c r="F139" s="91"/>
      <c r="G139" s="90"/>
      <c r="H139" s="89"/>
      <c r="I139" s="92"/>
      <c r="J139" s="92"/>
      <c r="K139" s="93"/>
      <c r="L139" s="120"/>
      <c r="M139" s="121"/>
      <c r="N139" s="121"/>
      <c r="O139" s="121"/>
    </row>
    <row r="140" spans="2:15">
      <c r="B140" s="88">
        <v>123</v>
      </c>
      <c r="C140" s="89"/>
      <c r="D140" s="89" t="s">
        <v>181</v>
      </c>
      <c r="E140" s="90"/>
      <c r="F140" s="91"/>
      <c r="G140" s="90"/>
      <c r="H140" s="89"/>
      <c r="I140" s="92"/>
      <c r="J140" s="92"/>
      <c r="K140" s="93"/>
      <c r="L140" s="120"/>
      <c r="M140" s="121"/>
      <c r="N140" s="121"/>
      <c r="O140" s="121"/>
    </row>
    <row r="141" spans="2:15">
      <c r="B141" s="88">
        <v>124</v>
      </c>
      <c r="C141" s="89"/>
      <c r="D141" s="89" t="s">
        <v>181</v>
      </c>
      <c r="E141" s="90"/>
      <c r="F141" s="91"/>
      <c r="G141" s="90"/>
      <c r="H141" s="89"/>
      <c r="I141" s="92"/>
      <c r="J141" s="92"/>
      <c r="K141" s="93"/>
      <c r="L141" s="120"/>
      <c r="M141" s="121"/>
      <c r="N141" s="121"/>
      <c r="O141" s="121"/>
    </row>
    <row r="142" spans="2:15">
      <c r="B142" s="88">
        <v>125</v>
      </c>
      <c r="C142" s="89"/>
      <c r="D142" s="89" t="s">
        <v>181</v>
      </c>
      <c r="E142" s="90"/>
      <c r="F142" s="91"/>
      <c r="G142" s="90"/>
      <c r="H142" s="89"/>
      <c r="I142" s="92"/>
      <c r="J142" s="92"/>
      <c r="K142" s="93"/>
      <c r="L142" s="120"/>
      <c r="M142" s="121"/>
      <c r="N142" s="121"/>
      <c r="O142" s="121"/>
    </row>
    <row r="143" spans="2:15">
      <c r="B143" s="88">
        <v>126</v>
      </c>
      <c r="C143" s="89"/>
      <c r="D143" s="89" t="s">
        <v>181</v>
      </c>
      <c r="E143" s="90"/>
      <c r="F143" s="91"/>
      <c r="G143" s="90"/>
      <c r="H143" s="89"/>
      <c r="I143" s="92"/>
      <c r="J143" s="92"/>
      <c r="K143" s="93"/>
      <c r="L143" s="120"/>
      <c r="M143" s="121"/>
      <c r="N143" s="121"/>
      <c r="O143" s="121"/>
    </row>
    <row r="144" spans="2:15">
      <c r="B144" s="88">
        <v>127</v>
      </c>
      <c r="C144" s="89"/>
      <c r="D144" s="89" t="s">
        <v>181</v>
      </c>
      <c r="E144" s="90"/>
      <c r="F144" s="91"/>
      <c r="G144" s="90"/>
      <c r="H144" s="89"/>
      <c r="I144" s="92"/>
      <c r="J144" s="92"/>
      <c r="K144" s="93"/>
      <c r="L144" s="120"/>
      <c r="M144" s="121"/>
      <c r="N144" s="121"/>
      <c r="O144" s="121"/>
    </row>
    <row r="145" spans="2:15">
      <c r="B145" s="96">
        <v>128</v>
      </c>
      <c r="C145" s="89"/>
      <c r="D145" s="89" t="s">
        <v>181</v>
      </c>
      <c r="E145" s="90"/>
      <c r="F145" s="91"/>
      <c r="G145" s="90"/>
      <c r="H145" s="89"/>
      <c r="I145" s="92"/>
      <c r="J145" s="92"/>
      <c r="K145" s="93"/>
      <c r="L145" s="120"/>
      <c r="M145" s="121"/>
      <c r="N145" s="121"/>
      <c r="O145" s="121"/>
    </row>
    <row r="146" spans="2:15">
      <c r="B146" s="88">
        <v>129</v>
      </c>
      <c r="C146" s="89"/>
      <c r="D146" s="89" t="s">
        <v>181</v>
      </c>
      <c r="E146" s="90"/>
      <c r="F146" s="91"/>
      <c r="G146" s="90"/>
      <c r="H146" s="89"/>
      <c r="I146" s="92"/>
      <c r="J146" s="92"/>
      <c r="K146" s="93"/>
      <c r="L146" s="120"/>
      <c r="M146" s="121"/>
      <c r="N146" s="121"/>
      <c r="O146" s="121"/>
    </row>
    <row r="147" spans="2:15">
      <c r="B147" s="96">
        <v>130</v>
      </c>
      <c r="C147" s="89"/>
      <c r="D147" s="89" t="s">
        <v>181</v>
      </c>
      <c r="E147" s="90"/>
      <c r="F147" s="91"/>
      <c r="G147" s="90"/>
      <c r="H147" s="89"/>
      <c r="I147" s="92"/>
      <c r="J147" s="92"/>
      <c r="K147" s="93"/>
      <c r="L147" s="120"/>
      <c r="M147" s="121"/>
      <c r="N147" s="121"/>
      <c r="O147" s="121"/>
    </row>
    <row r="148" spans="2:15">
      <c r="B148" s="88">
        <v>131</v>
      </c>
      <c r="C148" s="89"/>
      <c r="D148" s="89" t="s">
        <v>181</v>
      </c>
      <c r="E148" s="90"/>
      <c r="F148" s="91"/>
      <c r="G148" s="90"/>
      <c r="H148" s="89"/>
      <c r="I148" s="92"/>
      <c r="J148" s="92"/>
      <c r="K148" s="93"/>
      <c r="L148" s="120"/>
      <c r="M148" s="121"/>
      <c r="N148" s="121"/>
      <c r="O148" s="121"/>
    </row>
    <row r="149" spans="2:15">
      <c r="B149" s="96">
        <v>132</v>
      </c>
      <c r="C149" s="89"/>
      <c r="D149" s="89" t="s">
        <v>181</v>
      </c>
      <c r="E149" s="90"/>
      <c r="F149" s="91"/>
      <c r="G149" s="90"/>
      <c r="H149" s="89"/>
      <c r="I149" s="92"/>
      <c r="J149" s="92"/>
      <c r="K149" s="93"/>
      <c r="L149" s="120"/>
      <c r="M149" s="121"/>
      <c r="N149" s="121"/>
      <c r="O149" s="121"/>
    </row>
    <row r="150" spans="2:15">
      <c r="B150" s="88">
        <v>133</v>
      </c>
      <c r="C150" s="89"/>
      <c r="D150" s="89" t="s">
        <v>181</v>
      </c>
      <c r="E150" s="90"/>
      <c r="F150" s="91"/>
      <c r="G150" s="90"/>
      <c r="H150" s="89"/>
      <c r="I150" s="92"/>
      <c r="J150" s="92"/>
      <c r="K150" s="93"/>
      <c r="L150" s="120"/>
      <c r="M150" s="121"/>
      <c r="N150" s="121"/>
      <c r="O150" s="121"/>
    </row>
    <row r="151" spans="2:15">
      <c r="B151" s="96">
        <v>134</v>
      </c>
      <c r="C151" s="89"/>
      <c r="D151" s="89" t="s">
        <v>181</v>
      </c>
      <c r="E151" s="90"/>
      <c r="F151" s="91"/>
      <c r="G151" s="90"/>
      <c r="H151" s="89"/>
      <c r="I151" s="92"/>
      <c r="J151" s="92"/>
      <c r="K151" s="93"/>
      <c r="L151" s="120"/>
      <c r="M151" s="121"/>
      <c r="N151" s="121"/>
      <c r="O151" s="121"/>
    </row>
    <row r="152" spans="2:15">
      <c r="B152" s="96">
        <v>135</v>
      </c>
      <c r="C152" s="89"/>
      <c r="D152" s="89" t="s">
        <v>181</v>
      </c>
      <c r="E152" s="90"/>
      <c r="F152" s="91"/>
      <c r="G152" s="90"/>
      <c r="H152" s="89"/>
      <c r="I152" s="92"/>
      <c r="J152" s="92"/>
      <c r="K152" s="93"/>
      <c r="L152" s="120"/>
      <c r="M152" s="121"/>
      <c r="N152" s="121"/>
      <c r="O152" s="121"/>
    </row>
    <row r="153" spans="2:15">
      <c r="B153" s="88">
        <v>136</v>
      </c>
      <c r="C153" s="89"/>
      <c r="D153" s="89" t="s">
        <v>181</v>
      </c>
      <c r="E153" s="90"/>
      <c r="F153" s="91"/>
      <c r="G153" s="90"/>
      <c r="H153" s="89"/>
      <c r="I153" s="92"/>
      <c r="J153" s="92"/>
      <c r="K153" s="93"/>
      <c r="L153" s="120"/>
      <c r="M153" s="121"/>
      <c r="N153" s="121"/>
      <c r="O153" s="121"/>
    </row>
    <row r="154" spans="2:15">
      <c r="B154" s="96">
        <v>137</v>
      </c>
      <c r="C154" s="89"/>
      <c r="D154" s="89" t="s">
        <v>181</v>
      </c>
      <c r="E154" s="90"/>
      <c r="F154" s="91"/>
      <c r="G154" s="90"/>
      <c r="H154" s="89"/>
      <c r="I154" s="92"/>
      <c r="J154" s="92"/>
      <c r="K154" s="93"/>
      <c r="L154" s="120"/>
      <c r="M154" s="121"/>
      <c r="N154" s="121"/>
      <c r="O154" s="121"/>
    </row>
    <row r="155" spans="2:15">
      <c r="B155" s="96">
        <v>138</v>
      </c>
      <c r="C155" s="89"/>
      <c r="D155" s="89" t="s">
        <v>181</v>
      </c>
      <c r="E155" s="90"/>
      <c r="F155" s="91"/>
      <c r="G155" s="90"/>
      <c r="H155" s="89"/>
      <c r="I155" s="92"/>
      <c r="J155" s="92"/>
      <c r="K155" s="93"/>
      <c r="L155" s="120"/>
      <c r="M155" s="121"/>
      <c r="N155" s="121"/>
      <c r="O155" s="121"/>
    </row>
    <row r="156" spans="2:15">
      <c r="B156" s="88">
        <v>139</v>
      </c>
      <c r="C156" s="89"/>
      <c r="D156" s="89" t="s">
        <v>181</v>
      </c>
      <c r="E156" s="90"/>
      <c r="F156" s="91"/>
      <c r="G156" s="90"/>
      <c r="H156" s="89"/>
      <c r="I156" s="92"/>
      <c r="J156" s="92"/>
      <c r="K156" s="93"/>
      <c r="L156" s="120"/>
      <c r="M156" s="121"/>
      <c r="N156" s="121"/>
      <c r="O156" s="121"/>
    </row>
    <row r="157" spans="2:15">
      <c r="B157" s="88">
        <v>140</v>
      </c>
      <c r="C157" s="89" t="s">
        <v>182</v>
      </c>
      <c r="D157" s="89" t="s">
        <v>183</v>
      </c>
      <c r="E157" s="90"/>
      <c r="F157" s="91"/>
      <c r="G157" s="90"/>
      <c r="H157" s="89"/>
      <c r="I157" s="92"/>
      <c r="J157" s="92"/>
      <c r="K157" s="93"/>
      <c r="L157" s="120"/>
      <c r="M157" s="121"/>
      <c r="N157" s="121"/>
      <c r="O157" s="121"/>
    </row>
  </sheetData>
  <mergeCells count="35">
    <mergeCell ref="L17:O17"/>
    <mergeCell ref="B11:C12"/>
    <mergeCell ref="D11:K11"/>
    <mergeCell ref="D12:G12"/>
    <mergeCell ref="H12:K12"/>
    <mergeCell ref="B13:C13"/>
    <mergeCell ref="D13:F13"/>
    <mergeCell ref="H13:K13"/>
    <mergeCell ref="B14:C14"/>
    <mergeCell ref="E14:F14"/>
    <mergeCell ref="B15:C15"/>
    <mergeCell ref="D15:K15"/>
    <mergeCell ref="I17:J17"/>
    <mergeCell ref="B8:C8"/>
    <mergeCell ref="D8:G8"/>
    <mergeCell ref="I8:K8"/>
    <mergeCell ref="B9:C9"/>
    <mergeCell ref="D9:E9"/>
    <mergeCell ref="G9:H9"/>
    <mergeCell ref="I9:K9"/>
    <mergeCell ref="B6:C7"/>
    <mergeCell ref="E6:G6"/>
    <mergeCell ref="I6:K6"/>
    <mergeCell ref="D7:K7"/>
    <mergeCell ref="C1:D1"/>
    <mergeCell ref="E1:F1"/>
    <mergeCell ref="B3:C3"/>
    <mergeCell ref="D3:E3"/>
    <mergeCell ref="H3:I3"/>
    <mergeCell ref="J3:K3"/>
    <mergeCell ref="B4:C5"/>
    <mergeCell ref="D4:G5"/>
    <mergeCell ref="H4:I4"/>
    <mergeCell ref="J4:K4"/>
    <mergeCell ref="I5:K5"/>
  </mergeCells>
  <phoneticPr fontId="3"/>
  <conditionalFormatting sqref="B16:Y16">
    <cfRule type="containsText" dxfId="0" priority="1" operator="containsText" text="申請内容">
      <formula>NOT(ISERROR(SEARCH("申請内容",B16)))</formula>
    </cfRule>
  </conditionalFormatting>
  <dataValidations count="9">
    <dataValidation allowBlank="1" showInputMessage="1" showErrorMessage="1" prompt="「01」で始まる、8桁の数字です" sqref="D9:E9" xr:uid="{00000000-0002-0000-0100-000000000000}"/>
    <dataValidation imeMode="fullKatakana" allowBlank="1" showInputMessage="1" showErrorMessage="1" prompt="セイとメイの間に_x000a_スペース（空白）を入れてください" sqref="D18:D157" xr:uid="{00000000-0002-0000-0100-000001000000}"/>
    <dataValidation type="whole" imeMode="off" operator="lessThan" allowBlank="1" showInputMessage="1" showErrorMessage="1" prompt="例）KT-03-00056789_x000a_ → 56789" sqref="J4" xr:uid="{00000000-0002-0000-0100-000002000000}">
      <formula1>99999999</formula1>
    </dataValidation>
    <dataValidation imeMode="hiragana" allowBlank="1" showInputMessage="1" showErrorMessage="1" sqref="C18:C157 I6" xr:uid="{00000000-0002-0000-0100-000003000000}"/>
    <dataValidation imeMode="off" allowBlank="1" showInputMessage="1" showErrorMessage="1" sqref="L9:Q9 Q1 D8 I8 G3 O3 E6 S9 M4:M6 N5:P6 L8:O8 L7:P7 L3:L6 F18:F157 I18:K157" xr:uid="{00000000-0002-0000-0100-000004000000}"/>
    <dataValidation type="list" allowBlank="1" showInputMessage="1" showErrorMessage="1" sqref="H13" xr:uid="{00000000-0002-0000-0100-000005000000}">
      <formula1>"―選択して下さいー,当日支払い,振込（手数料受診者負担）"</formula1>
    </dataValidation>
    <dataValidation type="list" allowBlank="1" showInputMessage="1" showErrorMessage="1" sqref="D3 P3:Q3 T3" xr:uid="{00000000-0002-0000-0100-000006000000}">
      <formula1>"ー選択して下さいー,新規申込,申込内容の変更・キャンセル"</formula1>
    </dataValidation>
    <dataValidation type="list" allowBlank="1" showInputMessage="1" sqref="E14" xr:uid="{00000000-0002-0000-0100-000007000000}">
      <formula1>#REF!</formula1>
    </dataValidation>
    <dataValidation type="list" allowBlank="1" showInputMessage="1" showErrorMessage="1" sqref="E1 H1 O13:Q13 D11 P11:X11 J3 D13:D14 U14" xr:uid="{00000000-0002-0000-0100-000008000000}">
      <formula1>#REF!</formula1>
    </dataValidation>
  </dataValidations>
  <printOptions horizontalCentered="1"/>
  <pageMargins left="0.23622047244094491" right="0.23622047244094491" top="0.31496062992125984" bottom="0.23622047244094491" header="0.27559055118110237" footer="0.19685039370078741"/>
  <pageSetup paperSize="9" scale="98" fitToHeight="0" orientation="portrait" r:id="rId1"/>
  <headerFooter>
    <oddFooter>&amp;C&amp;P</oddFooter>
  </headerFooter>
  <rowBreaks count="1" manualBreakCount="1">
    <brk id="54" min="1" max="1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52"/>
  <sheetViews>
    <sheetView showZeros="0" zoomScaleNormal="100" workbookViewId="0">
      <selection activeCell="E3" sqref="E3"/>
    </sheetView>
  </sheetViews>
  <sheetFormatPr defaultColWidth="8.125" defaultRowHeight="14.25"/>
  <cols>
    <col min="1" max="1" width="5" style="43" customWidth="1"/>
    <col min="2" max="2" width="7.75" style="43" customWidth="1"/>
    <col min="3" max="3" width="8.125" style="43"/>
    <col min="4" max="4" width="5.25" style="47" customWidth="1"/>
    <col min="5" max="5" width="8.25" style="43" customWidth="1"/>
    <col min="6" max="6" width="25.5" style="43" customWidth="1"/>
    <col min="7" max="7" width="7.625" style="43" customWidth="1"/>
    <col min="8" max="8" width="5.375" style="43" customWidth="1"/>
    <col min="9" max="9" width="9.625" style="43" customWidth="1"/>
    <col min="10" max="10" width="8.375" style="43" customWidth="1"/>
    <col min="11" max="11" width="7.25" style="43" customWidth="1"/>
    <col min="12" max="12" width="8.125" style="43"/>
    <col min="13" max="13" width="6" style="43" customWidth="1"/>
    <col min="14" max="14" width="9.25" style="43" customWidth="1"/>
    <col min="15" max="15" width="10.25" style="43" customWidth="1"/>
    <col min="16" max="16" width="8.125" style="43"/>
    <col min="17" max="17" width="9.25" style="45" customWidth="1"/>
    <col min="18" max="16384" width="8.125" style="43"/>
  </cols>
  <sheetData>
    <row r="1" spans="1:23" s="13" customFormat="1" ht="12.75" thickBot="1">
      <c r="A1" s="7" t="s">
        <v>90</v>
      </c>
      <c r="B1" s="8" t="s">
        <v>91</v>
      </c>
      <c r="C1" s="8" t="s">
        <v>92</v>
      </c>
      <c r="D1" s="9" t="s">
        <v>90</v>
      </c>
      <c r="E1" s="8" t="s">
        <v>92</v>
      </c>
      <c r="F1" s="8" t="s">
        <v>92</v>
      </c>
      <c r="G1" s="10" t="s">
        <v>92</v>
      </c>
      <c r="H1" s="8" t="s">
        <v>91</v>
      </c>
      <c r="I1" s="10" t="s">
        <v>92</v>
      </c>
      <c r="J1" s="8" t="s">
        <v>92</v>
      </c>
      <c r="K1" s="8" t="s">
        <v>92</v>
      </c>
      <c r="L1" s="8" t="s">
        <v>92</v>
      </c>
      <c r="M1" s="8" t="s">
        <v>92</v>
      </c>
      <c r="N1" s="8" t="s">
        <v>92</v>
      </c>
      <c r="O1" s="8" t="s">
        <v>92</v>
      </c>
      <c r="P1" s="11"/>
      <c r="Q1" s="12"/>
    </row>
    <row r="2" spans="1:23" s="27" customFormat="1" ht="39" customHeight="1">
      <c r="A2" s="14" t="s">
        <v>93</v>
      </c>
      <c r="B2" s="15" t="s">
        <v>94</v>
      </c>
      <c r="C2" s="16" t="s">
        <v>95</v>
      </c>
      <c r="D2" s="17" t="s">
        <v>96</v>
      </c>
      <c r="E2" s="18" t="s">
        <v>97</v>
      </c>
      <c r="F2" s="15" t="s">
        <v>98</v>
      </c>
      <c r="G2" s="19" t="s">
        <v>99</v>
      </c>
      <c r="H2" s="20" t="s">
        <v>100</v>
      </c>
      <c r="I2" s="21" t="s">
        <v>101</v>
      </c>
      <c r="J2" s="22" t="s">
        <v>102</v>
      </c>
      <c r="K2" s="23" t="s">
        <v>103</v>
      </c>
      <c r="L2" s="24" t="s">
        <v>104</v>
      </c>
      <c r="M2" s="25" t="s">
        <v>105</v>
      </c>
      <c r="N2" s="24" t="s">
        <v>106</v>
      </c>
      <c r="O2" s="26" t="s">
        <v>107</v>
      </c>
      <c r="Q2" s="28" t="s">
        <v>108</v>
      </c>
      <c r="R2" s="29" t="s">
        <v>109</v>
      </c>
      <c r="S2" s="30"/>
      <c r="T2" s="30"/>
      <c r="U2" s="30"/>
      <c r="V2" s="30"/>
      <c r="W2" s="30"/>
    </row>
    <row r="3" spans="1:23" s="42" customFormat="1">
      <c r="A3" s="31" t="s">
        <v>110</v>
      </c>
      <c r="B3" s="32">
        <f ca="1">TODAY()</f>
        <v>46105</v>
      </c>
      <c r="C3" s="33">
        <f ca="1">INDIRECT("申込書!n1")</f>
        <v>0</v>
      </c>
      <c r="D3" s="34">
        <v>1</v>
      </c>
      <c r="E3" s="33">
        <f ca="1">INDIRECT("申込書!K16")</f>
        <v>0</v>
      </c>
      <c r="F3" s="35" t="e">
        <f ca="1">VLOOKUP(E3,'照合用(年度更新)'!$A:$F,2,FALSE)</f>
        <v>#N/A</v>
      </c>
      <c r="G3" s="36">
        <f ca="1">INDIRECT("申込書!J4")</f>
        <v>0</v>
      </c>
      <c r="H3" s="31"/>
      <c r="I3" s="37">
        <f ca="1">INDIRECT("申込書!D4")</f>
        <v>0</v>
      </c>
      <c r="J3" s="38">
        <f ca="1">INDIRECT("申込書!c"&amp;ROW(C18))</f>
        <v>0</v>
      </c>
      <c r="K3" s="38" t="str">
        <f ca="1">INDIRECT("申込書!D"&amp;ROW(D18))</f>
        <v/>
      </c>
      <c r="L3" s="39" t="str">
        <f t="shared" ref="L3:L66" ca="1" si="0">TEXT(INDIRECT("申込書!f"&amp;ROW(F18)),"yyyymmdd")</f>
        <v>19000100</v>
      </c>
      <c r="M3" s="39">
        <f ca="1">INDIRECT("申込書!G"&amp;ROW(G18))</f>
        <v>0</v>
      </c>
      <c r="N3" s="32">
        <f ca="1">INDIRECT("申込書!I"&amp;ROW(I18))</f>
        <v>0</v>
      </c>
      <c r="O3" s="40" t="str">
        <f>IF(申込書!$D$15=0,"",申込書!$D$15)</f>
        <v/>
      </c>
      <c r="P3" s="41"/>
    </row>
    <row r="4" spans="1:23">
      <c r="A4" s="31" t="s">
        <v>110</v>
      </c>
      <c r="B4" s="32">
        <f t="shared" ref="B4:B67" ca="1" si="1">TODAY()</f>
        <v>46105</v>
      </c>
      <c r="C4" s="33">
        <f ca="1">INDIRECT("申込書!n1")</f>
        <v>0</v>
      </c>
      <c r="D4" s="34">
        <v>2</v>
      </c>
      <c r="E4" s="33">
        <f t="shared" ref="E4:E67" ca="1" si="2">INDIRECT("申込書!K16")</f>
        <v>0</v>
      </c>
      <c r="F4" s="35" t="e">
        <f ca="1">VLOOKUP(E4,'照合用(年度更新)'!$A:$F,2,FALSE)</f>
        <v>#N/A</v>
      </c>
      <c r="G4" s="36">
        <f t="shared" ref="G4:G67" ca="1" si="3">INDIRECT("申込書!J4")</f>
        <v>0</v>
      </c>
      <c r="H4" s="31"/>
      <c r="I4" s="37">
        <f t="shared" ref="I4:I67" ca="1" si="4">INDIRECT("申込書!D4")</f>
        <v>0</v>
      </c>
      <c r="J4" s="38">
        <f t="shared" ref="J4:J67" ca="1" si="5">INDIRECT("申込書!c"&amp;ROW(C19))</f>
        <v>0</v>
      </c>
      <c r="K4" s="38" t="str">
        <f t="shared" ref="K4:K67" ca="1" si="6">INDIRECT("申込書!D"&amp;ROW(D19))</f>
        <v/>
      </c>
      <c r="L4" s="39" t="str">
        <f t="shared" ca="1" si="0"/>
        <v>19000100</v>
      </c>
      <c r="M4" s="39">
        <f t="shared" ref="M4:M67" ca="1" si="7">INDIRECT("申込書!G"&amp;ROW(G19))</f>
        <v>0</v>
      </c>
      <c r="N4" s="32">
        <f t="shared" ref="N4:N67" ca="1" si="8">INDIRECT("申込書!I"&amp;ROW(I19))</f>
        <v>0</v>
      </c>
      <c r="O4" s="40" t="str">
        <f>IF(申込書!$D$15=0,"",申込書!$D$15)</f>
        <v/>
      </c>
      <c r="Q4" s="44"/>
    </row>
    <row r="5" spans="1:23">
      <c r="A5" s="31" t="s">
        <v>110</v>
      </c>
      <c r="B5" s="32">
        <f t="shared" ca="1" si="1"/>
        <v>46105</v>
      </c>
      <c r="C5" s="33">
        <f t="shared" ref="C5:C68" ca="1" si="9">INDIRECT("申込書!n1")</f>
        <v>0</v>
      </c>
      <c r="D5" s="34">
        <v>3</v>
      </c>
      <c r="E5" s="33">
        <f t="shared" ca="1" si="2"/>
        <v>0</v>
      </c>
      <c r="F5" s="35" t="e">
        <f ca="1">VLOOKUP(E5,'照合用(年度更新)'!$A:$F,2,FALSE)</f>
        <v>#N/A</v>
      </c>
      <c r="G5" s="36">
        <f t="shared" ca="1" si="3"/>
        <v>0</v>
      </c>
      <c r="H5" s="31"/>
      <c r="I5" s="37">
        <f t="shared" ca="1" si="4"/>
        <v>0</v>
      </c>
      <c r="J5" s="38">
        <f t="shared" ca="1" si="5"/>
        <v>0</v>
      </c>
      <c r="K5" s="38" t="str">
        <f t="shared" ca="1" si="6"/>
        <v/>
      </c>
      <c r="L5" s="32" t="str">
        <f t="shared" ca="1" si="0"/>
        <v>19000100</v>
      </c>
      <c r="M5" s="39">
        <f t="shared" ca="1" si="7"/>
        <v>0</v>
      </c>
      <c r="N5" s="32">
        <f t="shared" ca="1" si="8"/>
        <v>0</v>
      </c>
      <c r="O5" s="40" t="str">
        <f>IF(申込書!$D$15=0,"",申込書!$D$15)</f>
        <v/>
      </c>
      <c r="Q5" s="44"/>
    </row>
    <row r="6" spans="1:23">
      <c r="A6" s="31" t="s">
        <v>110</v>
      </c>
      <c r="B6" s="32">
        <f t="shared" ca="1" si="1"/>
        <v>46105</v>
      </c>
      <c r="C6" s="33">
        <f t="shared" ca="1" si="9"/>
        <v>0</v>
      </c>
      <c r="D6" s="34">
        <v>4</v>
      </c>
      <c r="E6" s="33">
        <f t="shared" ca="1" si="2"/>
        <v>0</v>
      </c>
      <c r="F6" s="35" t="e">
        <f ca="1">VLOOKUP(E6,'照合用(年度更新)'!$A:$F,2,FALSE)</f>
        <v>#N/A</v>
      </c>
      <c r="G6" s="36">
        <f t="shared" ca="1" si="3"/>
        <v>0</v>
      </c>
      <c r="H6" s="31"/>
      <c r="I6" s="37">
        <f t="shared" ca="1" si="4"/>
        <v>0</v>
      </c>
      <c r="J6" s="38">
        <f t="shared" ca="1" si="5"/>
        <v>0</v>
      </c>
      <c r="K6" s="38" t="str">
        <f t="shared" ca="1" si="6"/>
        <v/>
      </c>
      <c r="L6" s="32" t="str">
        <f t="shared" ca="1" si="0"/>
        <v>19000100</v>
      </c>
      <c r="M6" s="39">
        <f t="shared" ca="1" si="7"/>
        <v>0</v>
      </c>
      <c r="N6" s="32">
        <f t="shared" ca="1" si="8"/>
        <v>0</v>
      </c>
      <c r="O6" s="40" t="str">
        <f>IF(申込書!$D$15=0,"",申込書!$D$15)</f>
        <v/>
      </c>
    </row>
    <row r="7" spans="1:23">
      <c r="A7" s="31" t="s">
        <v>110</v>
      </c>
      <c r="B7" s="32">
        <f t="shared" ca="1" si="1"/>
        <v>46105</v>
      </c>
      <c r="C7" s="33">
        <f t="shared" ca="1" si="9"/>
        <v>0</v>
      </c>
      <c r="D7" s="34">
        <v>5</v>
      </c>
      <c r="E7" s="33">
        <f t="shared" ca="1" si="2"/>
        <v>0</v>
      </c>
      <c r="F7" s="35" t="e">
        <f ca="1">VLOOKUP(E7,'照合用(年度更新)'!$A:$F,2,FALSE)</f>
        <v>#N/A</v>
      </c>
      <c r="G7" s="36">
        <f t="shared" ca="1" si="3"/>
        <v>0</v>
      </c>
      <c r="H7" s="31"/>
      <c r="I7" s="37">
        <f t="shared" ca="1" si="4"/>
        <v>0</v>
      </c>
      <c r="J7" s="38">
        <f t="shared" ca="1" si="5"/>
        <v>0</v>
      </c>
      <c r="K7" s="38" t="str">
        <f t="shared" ca="1" si="6"/>
        <v/>
      </c>
      <c r="L7" s="32" t="str">
        <f t="shared" ca="1" si="0"/>
        <v>19000100</v>
      </c>
      <c r="M7" s="39">
        <f t="shared" ca="1" si="7"/>
        <v>0</v>
      </c>
      <c r="N7" s="32">
        <f t="shared" ca="1" si="8"/>
        <v>0</v>
      </c>
      <c r="O7" s="40" t="str">
        <f>IF(申込書!$D$15=0,"",申込書!$D$15)</f>
        <v/>
      </c>
    </row>
    <row r="8" spans="1:23">
      <c r="A8" s="31" t="s">
        <v>110</v>
      </c>
      <c r="B8" s="32">
        <f t="shared" ca="1" si="1"/>
        <v>46105</v>
      </c>
      <c r="C8" s="33">
        <f t="shared" ca="1" si="9"/>
        <v>0</v>
      </c>
      <c r="D8" s="34">
        <v>6</v>
      </c>
      <c r="E8" s="33">
        <f t="shared" ca="1" si="2"/>
        <v>0</v>
      </c>
      <c r="F8" s="35" t="e">
        <f ca="1">VLOOKUP(E8,'照合用(年度更新)'!$A:$F,2,FALSE)</f>
        <v>#N/A</v>
      </c>
      <c r="G8" s="36">
        <f t="shared" ca="1" si="3"/>
        <v>0</v>
      </c>
      <c r="H8" s="31"/>
      <c r="I8" s="37">
        <f t="shared" ca="1" si="4"/>
        <v>0</v>
      </c>
      <c r="J8" s="38">
        <f t="shared" ca="1" si="5"/>
        <v>0</v>
      </c>
      <c r="K8" s="38" t="str">
        <f t="shared" ca="1" si="6"/>
        <v/>
      </c>
      <c r="L8" s="32" t="str">
        <f t="shared" ca="1" si="0"/>
        <v>19000100</v>
      </c>
      <c r="M8" s="39">
        <f t="shared" ca="1" si="7"/>
        <v>0</v>
      </c>
      <c r="N8" s="32">
        <f t="shared" ca="1" si="8"/>
        <v>0</v>
      </c>
      <c r="O8" s="40" t="str">
        <f>IF(申込書!$D$15=0,"",申込書!$D$15)</f>
        <v/>
      </c>
    </row>
    <row r="9" spans="1:23">
      <c r="A9" s="31" t="s">
        <v>110</v>
      </c>
      <c r="B9" s="32">
        <f t="shared" ca="1" si="1"/>
        <v>46105</v>
      </c>
      <c r="C9" s="33">
        <f t="shared" ca="1" si="9"/>
        <v>0</v>
      </c>
      <c r="D9" s="34">
        <v>7</v>
      </c>
      <c r="E9" s="33">
        <f t="shared" ca="1" si="2"/>
        <v>0</v>
      </c>
      <c r="F9" s="35" t="e">
        <f ca="1">VLOOKUP(E9,'照合用(年度更新)'!$A:$F,2,FALSE)</f>
        <v>#N/A</v>
      </c>
      <c r="G9" s="36">
        <f t="shared" ca="1" si="3"/>
        <v>0</v>
      </c>
      <c r="H9" s="31"/>
      <c r="I9" s="37">
        <f t="shared" ca="1" si="4"/>
        <v>0</v>
      </c>
      <c r="J9" s="38">
        <f t="shared" ca="1" si="5"/>
        <v>0</v>
      </c>
      <c r="K9" s="38" t="str">
        <f t="shared" ca="1" si="6"/>
        <v/>
      </c>
      <c r="L9" s="32" t="str">
        <f t="shared" ca="1" si="0"/>
        <v>19000100</v>
      </c>
      <c r="M9" s="39">
        <f t="shared" ca="1" si="7"/>
        <v>0</v>
      </c>
      <c r="N9" s="32">
        <f t="shared" ca="1" si="8"/>
        <v>0</v>
      </c>
      <c r="O9" s="40" t="str">
        <f>IF(申込書!$D$15=0,"",申込書!$D$15)</f>
        <v/>
      </c>
    </row>
    <row r="10" spans="1:23">
      <c r="A10" s="31" t="s">
        <v>110</v>
      </c>
      <c r="B10" s="32">
        <f t="shared" ca="1" si="1"/>
        <v>46105</v>
      </c>
      <c r="C10" s="33">
        <f t="shared" ca="1" si="9"/>
        <v>0</v>
      </c>
      <c r="D10" s="34">
        <v>8</v>
      </c>
      <c r="E10" s="33">
        <f t="shared" ca="1" si="2"/>
        <v>0</v>
      </c>
      <c r="F10" s="35" t="e">
        <f ca="1">VLOOKUP(E10,'照合用(年度更新)'!$A:$F,2,FALSE)</f>
        <v>#N/A</v>
      </c>
      <c r="G10" s="36">
        <f t="shared" ca="1" si="3"/>
        <v>0</v>
      </c>
      <c r="H10" s="31"/>
      <c r="I10" s="37">
        <f t="shared" ca="1" si="4"/>
        <v>0</v>
      </c>
      <c r="J10" s="38">
        <f t="shared" ca="1" si="5"/>
        <v>0</v>
      </c>
      <c r="K10" s="38" t="str">
        <f t="shared" ca="1" si="6"/>
        <v/>
      </c>
      <c r="L10" s="32" t="str">
        <f t="shared" ca="1" si="0"/>
        <v>19000100</v>
      </c>
      <c r="M10" s="39">
        <f t="shared" ca="1" si="7"/>
        <v>0</v>
      </c>
      <c r="N10" s="32">
        <f t="shared" ca="1" si="8"/>
        <v>0</v>
      </c>
      <c r="O10" s="40" t="str">
        <f>IF(申込書!$D$15=0,"",申込書!$D$15)</f>
        <v/>
      </c>
    </row>
    <row r="11" spans="1:23">
      <c r="A11" s="31" t="s">
        <v>110</v>
      </c>
      <c r="B11" s="32">
        <f t="shared" ca="1" si="1"/>
        <v>46105</v>
      </c>
      <c r="C11" s="33">
        <f t="shared" ca="1" si="9"/>
        <v>0</v>
      </c>
      <c r="D11" s="34">
        <v>9</v>
      </c>
      <c r="E11" s="33">
        <f t="shared" ca="1" si="2"/>
        <v>0</v>
      </c>
      <c r="F11" s="35" t="e">
        <f ca="1">VLOOKUP(E11,'照合用(年度更新)'!$A:$F,2,FALSE)</f>
        <v>#N/A</v>
      </c>
      <c r="G11" s="36">
        <f t="shared" ca="1" si="3"/>
        <v>0</v>
      </c>
      <c r="H11" s="31"/>
      <c r="I11" s="37">
        <f t="shared" ca="1" si="4"/>
        <v>0</v>
      </c>
      <c r="J11" s="38">
        <f t="shared" ca="1" si="5"/>
        <v>0</v>
      </c>
      <c r="K11" s="38" t="str">
        <f t="shared" ca="1" si="6"/>
        <v/>
      </c>
      <c r="L11" s="32" t="str">
        <f t="shared" ca="1" si="0"/>
        <v>19000100</v>
      </c>
      <c r="M11" s="39">
        <f t="shared" ca="1" si="7"/>
        <v>0</v>
      </c>
      <c r="N11" s="32">
        <f t="shared" ca="1" si="8"/>
        <v>0</v>
      </c>
      <c r="O11" s="40" t="str">
        <f>IF(申込書!$D$15=0,"",申込書!$D$15)</f>
        <v/>
      </c>
    </row>
    <row r="12" spans="1:23">
      <c r="A12" s="31" t="s">
        <v>110</v>
      </c>
      <c r="B12" s="32">
        <f t="shared" ca="1" si="1"/>
        <v>46105</v>
      </c>
      <c r="C12" s="33">
        <f t="shared" ca="1" si="9"/>
        <v>0</v>
      </c>
      <c r="D12" s="34">
        <v>10</v>
      </c>
      <c r="E12" s="33">
        <f t="shared" ca="1" si="2"/>
        <v>0</v>
      </c>
      <c r="F12" s="35" t="e">
        <f ca="1">VLOOKUP(E12,'照合用(年度更新)'!$A:$F,2,FALSE)</f>
        <v>#N/A</v>
      </c>
      <c r="G12" s="36">
        <f t="shared" ca="1" si="3"/>
        <v>0</v>
      </c>
      <c r="H12" s="31"/>
      <c r="I12" s="37">
        <f t="shared" ca="1" si="4"/>
        <v>0</v>
      </c>
      <c r="J12" s="38">
        <f t="shared" ca="1" si="5"/>
        <v>0</v>
      </c>
      <c r="K12" s="38" t="str">
        <f t="shared" ca="1" si="6"/>
        <v/>
      </c>
      <c r="L12" s="32" t="str">
        <f t="shared" ca="1" si="0"/>
        <v>19000100</v>
      </c>
      <c r="M12" s="39">
        <f t="shared" ca="1" si="7"/>
        <v>0</v>
      </c>
      <c r="N12" s="32">
        <f t="shared" ca="1" si="8"/>
        <v>0</v>
      </c>
      <c r="O12" s="40" t="str">
        <f>IF(申込書!$D$15=0,"",申込書!$D$15)</f>
        <v/>
      </c>
    </row>
    <row r="13" spans="1:23">
      <c r="A13" s="31" t="s">
        <v>110</v>
      </c>
      <c r="B13" s="32">
        <f t="shared" ca="1" si="1"/>
        <v>46105</v>
      </c>
      <c r="C13" s="33">
        <f t="shared" ca="1" si="9"/>
        <v>0</v>
      </c>
      <c r="D13" s="34">
        <v>11</v>
      </c>
      <c r="E13" s="33">
        <f t="shared" ca="1" si="2"/>
        <v>0</v>
      </c>
      <c r="F13" s="35" t="e">
        <f ca="1">VLOOKUP(E13,'照合用(年度更新)'!$A:$F,2,FALSE)</f>
        <v>#N/A</v>
      </c>
      <c r="G13" s="36">
        <f t="shared" ca="1" si="3"/>
        <v>0</v>
      </c>
      <c r="H13" s="31"/>
      <c r="I13" s="37">
        <f t="shared" ca="1" si="4"/>
        <v>0</v>
      </c>
      <c r="J13" s="38">
        <f t="shared" ca="1" si="5"/>
        <v>0</v>
      </c>
      <c r="K13" s="38" t="str">
        <f t="shared" ca="1" si="6"/>
        <v/>
      </c>
      <c r="L13" s="32" t="str">
        <f t="shared" ca="1" si="0"/>
        <v>19000100</v>
      </c>
      <c r="M13" s="39">
        <f t="shared" ca="1" si="7"/>
        <v>0</v>
      </c>
      <c r="N13" s="32">
        <f t="shared" ca="1" si="8"/>
        <v>0</v>
      </c>
      <c r="O13" s="40" t="str">
        <f>IF(申込書!$D$15=0,"",申込書!$D$15)</f>
        <v/>
      </c>
    </row>
    <row r="14" spans="1:23">
      <c r="A14" s="31" t="s">
        <v>110</v>
      </c>
      <c r="B14" s="32">
        <f t="shared" ca="1" si="1"/>
        <v>46105</v>
      </c>
      <c r="C14" s="33">
        <f t="shared" ca="1" si="9"/>
        <v>0</v>
      </c>
      <c r="D14" s="34">
        <v>12</v>
      </c>
      <c r="E14" s="33">
        <f t="shared" ca="1" si="2"/>
        <v>0</v>
      </c>
      <c r="F14" s="35" t="e">
        <f ca="1">VLOOKUP(E14,'照合用(年度更新)'!$A:$F,2,FALSE)</f>
        <v>#N/A</v>
      </c>
      <c r="G14" s="36">
        <f t="shared" ca="1" si="3"/>
        <v>0</v>
      </c>
      <c r="H14" s="31"/>
      <c r="I14" s="37">
        <f t="shared" ca="1" si="4"/>
        <v>0</v>
      </c>
      <c r="J14" s="38">
        <f t="shared" ca="1" si="5"/>
        <v>0</v>
      </c>
      <c r="K14" s="38" t="str">
        <f t="shared" ca="1" si="6"/>
        <v/>
      </c>
      <c r="L14" s="32" t="str">
        <f t="shared" ca="1" si="0"/>
        <v>19000100</v>
      </c>
      <c r="M14" s="39">
        <f t="shared" ca="1" si="7"/>
        <v>0</v>
      </c>
      <c r="N14" s="32">
        <f t="shared" ca="1" si="8"/>
        <v>0</v>
      </c>
      <c r="O14" s="40" t="str">
        <f>IF(申込書!$D$15=0,"",申込書!$D$15)</f>
        <v/>
      </c>
    </row>
    <row r="15" spans="1:23">
      <c r="A15" s="31" t="s">
        <v>110</v>
      </c>
      <c r="B15" s="32">
        <f t="shared" ca="1" si="1"/>
        <v>46105</v>
      </c>
      <c r="C15" s="33">
        <f t="shared" ca="1" si="9"/>
        <v>0</v>
      </c>
      <c r="D15" s="34">
        <v>13</v>
      </c>
      <c r="E15" s="33">
        <f t="shared" ca="1" si="2"/>
        <v>0</v>
      </c>
      <c r="F15" s="35" t="e">
        <f ca="1">VLOOKUP(E15,'照合用(年度更新)'!$A:$F,2,FALSE)</f>
        <v>#N/A</v>
      </c>
      <c r="G15" s="36">
        <f t="shared" ca="1" si="3"/>
        <v>0</v>
      </c>
      <c r="H15" s="31"/>
      <c r="I15" s="37">
        <f t="shared" ca="1" si="4"/>
        <v>0</v>
      </c>
      <c r="J15" s="38">
        <f t="shared" ca="1" si="5"/>
        <v>0</v>
      </c>
      <c r="K15" s="38" t="str">
        <f t="shared" ca="1" si="6"/>
        <v/>
      </c>
      <c r="L15" s="32" t="str">
        <f t="shared" ca="1" si="0"/>
        <v>19000100</v>
      </c>
      <c r="M15" s="39">
        <f t="shared" ca="1" si="7"/>
        <v>0</v>
      </c>
      <c r="N15" s="32">
        <f t="shared" ca="1" si="8"/>
        <v>0</v>
      </c>
      <c r="O15" s="40" t="str">
        <f>IF(申込書!$D$15=0,"",申込書!$D$15)</f>
        <v/>
      </c>
    </row>
    <row r="16" spans="1:23">
      <c r="A16" s="31" t="s">
        <v>110</v>
      </c>
      <c r="B16" s="32">
        <f t="shared" ca="1" si="1"/>
        <v>46105</v>
      </c>
      <c r="C16" s="33">
        <f t="shared" ca="1" si="9"/>
        <v>0</v>
      </c>
      <c r="D16" s="34">
        <v>14</v>
      </c>
      <c r="E16" s="33">
        <f t="shared" ca="1" si="2"/>
        <v>0</v>
      </c>
      <c r="F16" s="35" t="e">
        <f ca="1">VLOOKUP(E16,'照合用(年度更新)'!$A:$F,2,FALSE)</f>
        <v>#N/A</v>
      </c>
      <c r="G16" s="36">
        <f t="shared" ca="1" si="3"/>
        <v>0</v>
      </c>
      <c r="H16" s="31"/>
      <c r="I16" s="37">
        <f t="shared" ca="1" si="4"/>
        <v>0</v>
      </c>
      <c r="J16" s="38">
        <f t="shared" ca="1" si="5"/>
        <v>0</v>
      </c>
      <c r="K16" s="38" t="str">
        <f t="shared" ca="1" si="6"/>
        <v/>
      </c>
      <c r="L16" s="32" t="str">
        <f t="shared" ca="1" si="0"/>
        <v>19000100</v>
      </c>
      <c r="M16" s="39">
        <f t="shared" ca="1" si="7"/>
        <v>0</v>
      </c>
      <c r="N16" s="32">
        <f t="shared" ca="1" si="8"/>
        <v>0</v>
      </c>
      <c r="O16" s="40" t="str">
        <f>IF(申込書!$D$15=0,"",申込書!$D$15)</f>
        <v/>
      </c>
    </row>
    <row r="17" spans="1:17">
      <c r="A17" s="31" t="s">
        <v>110</v>
      </c>
      <c r="B17" s="32">
        <f t="shared" ca="1" si="1"/>
        <v>46105</v>
      </c>
      <c r="C17" s="33">
        <f t="shared" ca="1" si="9"/>
        <v>0</v>
      </c>
      <c r="D17" s="34">
        <v>15</v>
      </c>
      <c r="E17" s="33">
        <f t="shared" ca="1" si="2"/>
        <v>0</v>
      </c>
      <c r="F17" s="35" t="e">
        <f ca="1">VLOOKUP(E17,'照合用(年度更新)'!$A:$F,2,FALSE)</f>
        <v>#N/A</v>
      </c>
      <c r="G17" s="36">
        <f t="shared" ca="1" si="3"/>
        <v>0</v>
      </c>
      <c r="H17" s="31"/>
      <c r="I17" s="37">
        <f t="shared" ca="1" si="4"/>
        <v>0</v>
      </c>
      <c r="J17" s="38">
        <f t="shared" ca="1" si="5"/>
        <v>0</v>
      </c>
      <c r="K17" s="38" t="str">
        <f t="shared" ca="1" si="6"/>
        <v/>
      </c>
      <c r="L17" s="32" t="str">
        <f t="shared" ca="1" si="0"/>
        <v>19000100</v>
      </c>
      <c r="M17" s="39">
        <f t="shared" ca="1" si="7"/>
        <v>0</v>
      </c>
      <c r="N17" s="32">
        <f t="shared" ca="1" si="8"/>
        <v>0</v>
      </c>
      <c r="O17" s="40" t="str">
        <f>IF(申込書!$D$15=0,"",申込書!$D$15)</f>
        <v/>
      </c>
    </row>
    <row r="18" spans="1:17">
      <c r="A18" s="31" t="s">
        <v>110</v>
      </c>
      <c r="B18" s="32">
        <f t="shared" ca="1" si="1"/>
        <v>46105</v>
      </c>
      <c r="C18" s="33">
        <f t="shared" ca="1" si="9"/>
        <v>0</v>
      </c>
      <c r="D18" s="34">
        <v>16</v>
      </c>
      <c r="E18" s="33">
        <f t="shared" ca="1" si="2"/>
        <v>0</v>
      </c>
      <c r="F18" s="35" t="e">
        <f ca="1">VLOOKUP(E18,'照合用(年度更新)'!$A:$F,2,FALSE)</f>
        <v>#N/A</v>
      </c>
      <c r="G18" s="36">
        <f t="shared" ca="1" si="3"/>
        <v>0</v>
      </c>
      <c r="H18" s="31"/>
      <c r="I18" s="37">
        <f t="shared" ca="1" si="4"/>
        <v>0</v>
      </c>
      <c r="J18" s="38">
        <f t="shared" ca="1" si="5"/>
        <v>0</v>
      </c>
      <c r="K18" s="38" t="str">
        <f t="shared" ca="1" si="6"/>
        <v/>
      </c>
      <c r="L18" s="32" t="str">
        <f t="shared" ca="1" si="0"/>
        <v>19000100</v>
      </c>
      <c r="M18" s="39">
        <f t="shared" ca="1" si="7"/>
        <v>0</v>
      </c>
      <c r="N18" s="32">
        <f t="shared" ca="1" si="8"/>
        <v>0</v>
      </c>
      <c r="O18" s="40" t="str">
        <f>IF(申込書!$D$15=0,"",申込書!$D$15)</f>
        <v/>
      </c>
    </row>
    <row r="19" spans="1:17">
      <c r="A19" s="31" t="s">
        <v>110</v>
      </c>
      <c r="B19" s="32">
        <f t="shared" ca="1" si="1"/>
        <v>46105</v>
      </c>
      <c r="C19" s="33">
        <f t="shared" ca="1" si="9"/>
        <v>0</v>
      </c>
      <c r="D19" s="34">
        <v>17</v>
      </c>
      <c r="E19" s="33">
        <f t="shared" ca="1" si="2"/>
        <v>0</v>
      </c>
      <c r="F19" s="35" t="e">
        <f ca="1">VLOOKUP(E19,'照合用(年度更新)'!$A:$F,2,FALSE)</f>
        <v>#N/A</v>
      </c>
      <c r="G19" s="36">
        <f t="shared" ca="1" si="3"/>
        <v>0</v>
      </c>
      <c r="H19" s="31"/>
      <c r="I19" s="37">
        <f t="shared" ca="1" si="4"/>
        <v>0</v>
      </c>
      <c r="J19" s="38">
        <f t="shared" ca="1" si="5"/>
        <v>0</v>
      </c>
      <c r="K19" s="38" t="str">
        <f t="shared" ca="1" si="6"/>
        <v/>
      </c>
      <c r="L19" s="32" t="str">
        <f t="shared" ca="1" si="0"/>
        <v>19000100</v>
      </c>
      <c r="M19" s="39">
        <f t="shared" ca="1" si="7"/>
        <v>0</v>
      </c>
      <c r="N19" s="32">
        <f t="shared" ca="1" si="8"/>
        <v>0</v>
      </c>
      <c r="O19" s="40" t="str">
        <f>IF(申込書!$D$15=0,"",申込書!$D$15)</f>
        <v/>
      </c>
      <c r="Q19" s="46" t="s">
        <v>111</v>
      </c>
    </row>
    <row r="20" spans="1:17">
      <c r="A20" s="31" t="s">
        <v>110</v>
      </c>
      <c r="B20" s="32">
        <f t="shared" ca="1" si="1"/>
        <v>46105</v>
      </c>
      <c r="C20" s="33">
        <f t="shared" ca="1" si="9"/>
        <v>0</v>
      </c>
      <c r="D20" s="34">
        <v>18</v>
      </c>
      <c r="E20" s="33">
        <f t="shared" ca="1" si="2"/>
        <v>0</v>
      </c>
      <c r="F20" s="35" t="e">
        <f ca="1">VLOOKUP(E20,'照合用(年度更新)'!$A:$F,2,FALSE)</f>
        <v>#N/A</v>
      </c>
      <c r="G20" s="36">
        <f t="shared" ca="1" si="3"/>
        <v>0</v>
      </c>
      <c r="H20" s="31"/>
      <c r="I20" s="37">
        <f t="shared" ca="1" si="4"/>
        <v>0</v>
      </c>
      <c r="J20" s="38">
        <f t="shared" ca="1" si="5"/>
        <v>0</v>
      </c>
      <c r="K20" s="38" t="str">
        <f t="shared" ca="1" si="6"/>
        <v/>
      </c>
      <c r="L20" s="32" t="str">
        <f t="shared" ca="1" si="0"/>
        <v>19000100</v>
      </c>
      <c r="M20" s="39">
        <f t="shared" ca="1" si="7"/>
        <v>0</v>
      </c>
      <c r="N20" s="32">
        <f t="shared" ca="1" si="8"/>
        <v>0</v>
      </c>
      <c r="O20" s="40" t="str">
        <f>IF(申込書!$D$15=0,"",申込書!$D$15)</f>
        <v/>
      </c>
    </row>
    <row r="21" spans="1:17">
      <c r="A21" s="31" t="s">
        <v>110</v>
      </c>
      <c r="B21" s="32">
        <f t="shared" ca="1" si="1"/>
        <v>46105</v>
      </c>
      <c r="C21" s="33">
        <f t="shared" ca="1" si="9"/>
        <v>0</v>
      </c>
      <c r="D21" s="34">
        <v>19</v>
      </c>
      <c r="E21" s="33">
        <f t="shared" ca="1" si="2"/>
        <v>0</v>
      </c>
      <c r="F21" s="35" t="e">
        <f ca="1">VLOOKUP(E21,'照合用(年度更新)'!$A:$F,2,FALSE)</f>
        <v>#N/A</v>
      </c>
      <c r="G21" s="36">
        <f t="shared" ca="1" si="3"/>
        <v>0</v>
      </c>
      <c r="H21" s="31"/>
      <c r="I21" s="37">
        <f t="shared" ca="1" si="4"/>
        <v>0</v>
      </c>
      <c r="J21" s="38">
        <f t="shared" ca="1" si="5"/>
        <v>0</v>
      </c>
      <c r="K21" s="38" t="str">
        <f t="shared" ca="1" si="6"/>
        <v/>
      </c>
      <c r="L21" s="32" t="str">
        <f t="shared" ca="1" si="0"/>
        <v>19000100</v>
      </c>
      <c r="M21" s="39">
        <f t="shared" ca="1" si="7"/>
        <v>0</v>
      </c>
      <c r="N21" s="32">
        <f t="shared" ca="1" si="8"/>
        <v>0</v>
      </c>
      <c r="O21" s="40" t="str">
        <f>IF(申込書!$D$15=0,"",申込書!$D$15)</f>
        <v/>
      </c>
    </row>
    <row r="22" spans="1:17">
      <c r="A22" s="31" t="s">
        <v>110</v>
      </c>
      <c r="B22" s="32">
        <f t="shared" ca="1" si="1"/>
        <v>46105</v>
      </c>
      <c r="C22" s="33">
        <f t="shared" ca="1" si="9"/>
        <v>0</v>
      </c>
      <c r="D22" s="34">
        <v>20</v>
      </c>
      <c r="E22" s="33">
        <f t="shared" ca="1" si="2"/>
        <v>0</v>
      </c>
      <c r="F22" s="35" t="e">
        <f ca="1">VLOOKUP(E22,'照合用(年度更新)'!$A:$F,2,FALSE)</f>
        <v>#N/A</v>
      </c>
      <c r="G22" s="36">
        <f t="shared" ca="1" si="3"/>
        <v>0</v>
      </c>
      <c r="H22" s="31"/>
      <c r="I22" s="37">
        <f t="shared" ca="1" si="4"/>
        <v>0</v>
      </c>
      <c r="J22" s="38">
        <f t="shared" ca="1" si="5"/>
        <v>0</v>
      </c>
      <c r="K22" s="38" t="str">
        <f t="shared" ca="1" si="6"/>
        <v/>
      </c>
      <c r="L22" s="32" t="str">
        <f t="shared" ca="1" si="0"/>
        <v>19000100</v>
      </c>
      <c r="M22" s="39">
        <f t="shared" ca="1" si="7"/>
        <v>0</v>
      </c>
      <c r="N22" s="32">
        <f t="shared" ca="1" si="8"/>
        <v>0</v>
      </c>
      <c r="O22" s="40" t="str">
        <f>IF(申込書!$D$15=0,"",申込書!$D$15)</f>
        <v/>
      </c>
    </row>
    <row r="23" spans="1:17">
      <c r="A23" s="31" t="s">
        <v>110</v>
      </c>
      <c r="B23" s="32">
        <f t="shared" ca="1" si="1"/>
        <v>46105</v>
      </c>
      <c r="C23" s="33">
        <f t="shared" ca="1" si="9"/>
        <v>0</v>
      </c>
      <c r="D23" s="34">
        <v>21</v>
      </c>
      <c r="E23" s="33">
        <f t="shared" ca="1" si="2"/>
        <v>0</v>
      </c>
      <c r="F23" s="35" t="e">
        <f ca="1">VLOOKUP(E23,'照合用(年度更新)'!$A:$F,2,FALSE)</f>
        <v>#N/A</v>
      </c>
      <c r="G23" s="36">
        <f t="shared" ca="1" si="3"/>
        <v>0</v>
      </c>
      <c r="H23" s="31"/>
      <c r="I23" s="37">
        <f t="shared" ca="1" si="4"/>
        <v>0</v>
      </c>
      <c r="J23" s="38">
        <f t="shared" ca="1" si="5"/>
        <v>0</v>
      </c>
      <c r="K23" s="38" t="str">
        <f t="shared" ca="1" si="6"/>
        <v/>
      </c>
      <c r="L23" s="32" t="str">
        <f t="shared" ca="1" si="0"/>
        <v>19000100</v>
      </c>
      <c r="M23" s="39">
        <f t="shared" ca="1" si="7"/>
        <v>0</v>
      </c>
      <c r="N23" s="32">
        <f t="shared" ca="1" si="8"/>
        <v>0</v>
      </c>
      <c r="O23" s="40" t="str">
        <f>IF(申込書!$D$15=0,"",申込書!$D$15)</f>
        <v/>
      </c>
    </row>
    <row r="24" spans="1:17">
      <c r="A24" s="31" t="s">
        <v>110</v>
      </c>
      <c r="B24" s="32">
        <f t="shared" ca="1" si="1"/>
        <v>46105</v>
      </c>
      <c r="C24" s="33">
        <f t="shared" ca="1" si="9"/>
        <v>0</v>
      </c>
      <c r="D24" s="34">
        <v>22</v>
      </c>
      <c r="E24" s="33">
        <f t="shared" ca="1" si="2"/>
        <v>0</v>
      </c>
      <c r="F24" s="35" t="e">
        <f ca="1">VLOOKUP(E24,'照合用(年度更新)'!$A:$F,2,FALSE)</f>
        <v>#N/A</v>
      </c>
      <c r="G24" s="36">
        <f t="shared" ca="1" si="3"/>
        <v>0</v>
      </c>
      <c r="H24" s="31"/>
      <c r="I24" s="37">
        <f t="shared" ca="1" si="4"/>
        <v>0</v>
      </c>
      <c r="J24" s="38">
        <f t="shared" ca="1" si="5"/>
        <v>0</v>
      </c>
      <c r="K24" s="38" t="str">
        <f t="shared" ca="1" si="6"/>
        <v/>
      </c>
      <c r="L24" s="32" t="str">
        <f t="shared" ca="1" si="0"/>
        <v>19000100</v>
      </c>
      <c r="M24" s="39">
        <f t="shared" ca="1" si="7"/>
        <v>0</v>
      </c>
      <c r="N24" s="32">
        <f t="shared" ca="1" si="8"/>
        <v>0</v>
      </c>
      <c r="O24" s="40" t="str">
        <f>IF(申込書!$D$15=0,"",申込書!$D$15)</f>
        <v/>
      </c>
    </row>
    <row r="25" spans="1:17">
      <c r="A25" s="31" t="s">
        <v>110</v>
      </c>
      <c r="B25" s="32">
        <f t="shared" ca="1" si="1"/>
        <v>46105</v>
      </c>
      <c r="C25" s="33">
        <f t="shared" ca="1" si="9"/>
        <v>0</v>
      </c>
      <c r="D25" s="34">
        <v>23</v>
      </c>
      <c r="E25" s="33">
        <f t="shared" ca="1" si="2"/>
        <v>0</v>
      </c>
      <c r="F25" s="35" t="e">
        <f ca="1">VLOOKUP(E25,'照合用(年度更新)'!$A:$F,2,FALSE)</f>
        <v>#N/A</v>
      </c>
      <c r="G25" s="36">
        <f t="shared" ca="1" si="3"/>
        <v>0</v>
      </c>
      <c r="H25" s="31"/>
      <c r="I25" s="37">
        <f t="shared" ca="1" si="4"/>
        <v>0</v>
      </c>
      <c r="J25" s="38">
        <f t="shared" ca="1" si="5"/>
        <v>0</v>
      </c>
      <c r="K25" s="38" t="str">
        <f t="shared" ca="1" si="6"/>
        <v/>
      </c>
      <c r="L25" s="32" t="str">
        <f t="shared" ca="1" si="0"/>
        <v>19000100</v>
      </c>
      <c r="M25" s="39">
        <f t="shared" ca="1" si="7"/>
        <v>0</v>
      </c>
      <c r="N25" s="32">
        <f t="shared" ca="1" si="8"/>
        <v>0</v>
      </c>
      <c r="O25" s="40" t="str">
        <f>IF(申込書!$D$15=0,"",申込書!$D$15)</f>
        <v/>
      </c>
    </row>
    <row r="26" spans="1:17">
      <c r="A26" s="31" t="s">
        <v>110</v>
      </c>
      <c r="B26" s="32">
        <f t="shared" ca="1" si="1"/>
        <v>46105</v>
      </c>
      <c r="C26" s="33">
        <f t="shared" ca="1" si="9"/>
        <v>0</v>
      </c>
      <c r="D26" s="34">
        <v>24</v>
      </c>
      <c r="E26" s="33">
        <f t="shared" ca="1" si="2"/>
        <v>0</v>
      </c>
      <c r="F26" s="35" t="e">
        <f ca="1">VLOOKUP(E26,'照合用(年度更新)'!$A:$F,2,FALSE)</f>
        <v>#N/A</v>
      </c>
      <c r="G26" s="36">
        <f t="shared" ca="1" si="3"/>
        <v>0</v>
      </c>
      <c r="H26" s="31"/>
      <c r="I26" s="37">
        <f t="shared" ca="1" si="4"/>
        <v>0</v>
      </c>
      <c r="J26" s="38">
        <f t="shared" ca="1" si="5"/>
        <v>0</v>
      </c>
      <c r="K26" s="38" t="str">
        <f t="shared" ca="1" si="6"/>
        <v/>
      </c>
      <c r="L26" s="32" t="str">
        <f t="shared" ca="1" si="0"/>
        <v>19000100</v>
      </c>
      <c r="M26" s="39">
        <f t="shared" ca="1" si="7"/>
        <v>0</v>
      </c>
      <c r="N26" s="32">
        <f t="shared" ca="1" si="8"/>
        <v>0</v>
      </c>
      <c r="O26" s="40" t="str">
        <f>IF(申込書!$D$15=0,"",申込書!$D$15)</f>
        <v/>
      </c>
    </row>
    <row r="27" spans="1:17">
      <c r="A27" s="31" t="s">
        <v>110</v>
      </c>
      <c r="B27" s="32">
        <f t="shared" ca="1" si="1"/>
        <v>46105</v>
      </c>
      <c r="C27" s="33">
        <f t="shared" ca="1" si="9"/>
        <v>0</v>
      </c>
      <c r="D27" s="34">
        <v>25</v>
      </c>
      <c r="E27" s="33">
        <f t="shared" ca="1" si="2"/>
        <v>0</v>
      </c>
      <c r="F27" s="35" t="e">
        <f ca="1">VLOOKUP(E27,'照合用(年度更新)'!$A:$F,2,FALSE)</f>
        <v>#N/A</v>
      </c>
      <c r="G27" s="36">
        <f t="shared" ca="1" si="3"/>
        <v>0</v>
      </c>
      <c r="H27" s="31"/>
      <c r="I27" s="37">
        <f t="shared" ca="1" si="4"/>
        <v>0</v>
      </c>
      <c r="J27" s="38">
        <f t="shared" ca="1" si="5"/>
        <v>0</v>
      </c>
      <c r="K27" s="38" t="str">
        <f t="shared" ca="1" si="6"/>
        <v/>
      </c>
      <c r="L27" s="32" t="str">
        <f t="shared" ca="1" si="0"/>
        <v>19000100</v>
      </c>
      <c r="M27" s="39">
        <f t="shared" ca="1" si="7"/>
        <v>0</v>
      </c>
      <c r="N27" s="32">
        <f t="shared" ca="1" si="8"/>
        <v>0</v>
      </c>
      <c r="O27" s="40" t="str">
        <f>IF(申込書!$D$15=0,"",申込書!$D$15)</f>
        <v/>
      </c>
    </row>
    <row r="28" spans="1:17">
      <c r="A28" s="31" t="s">
        <v>110</v>
      </c>
      <c r="B28" s="32">
        <f t="shared" ca="1" si="1"/>
        <v>46105</v>
      </c>
      <c r="C28" s="33">
        <f t="shared" ca="1" si="9"/>
        <v>0</v>
      </c>
      <c r="D28" s="34">
        <v>26</v>
      </c>
      <c r="E28" s="33">
        <f t="shared" ca="1" si="2"/>
        <v>0</v>
      </c>
      <c r="F28" s="35" t="e">
        <f ca="1">VLOOKUP(E28,'照合用(年度更新)'!$A:$F,2,FALSE)</f>
        <v>#N/A</v>
      </c>
      <c r="G28" s="36">
        <f t="shared" ca="1" si="3"/>
        <v>0</v>
      </c>
      <c r="H28" s="31"/>
      <c r="I28" s="37">
        <f t="shared" ca="1" si="4"/>
        <v>0</v>
      </c>
      <c r="J28" s="38">
        <f t="shared" ca="1" si="5"/>
        <v>0</v>
      </c>
      <c r="K28" s="38" t="str">
        <f t="shared" ca="1" si="6"/>
        <v/>
      </c>
      <c r="L28" s="32" t="str">
        <f t="shared" ca="1" si="0"/>
        <v>19000100</v>
      </c>
      <c r="M28" s="39">
        <f t="shared" ca="1" si="7"/>
        <v>0</v>
      </c>
      <c r="N28" s="32">
        <f t="shared" ca="1" si="8"/>
        <v>0</v>
      </c>
      <c r="O28" s="40" t="str">
        <f>IF(申込書!$D$15=0,"",申込書!$D$15)</f>
        <v/>
      </c>
    </row>
    <row r="29" spans="1:17">
      <c r="A29" s="31" t="s">
        <v>110</v>
      </c>
      <c r="B29" s="32">
        <f t="shared" ca="1" si="1"/>
        <v>46105</v>
      </c>
      <c r="C29" s="33">
        <f t="shared" ca="1" si="9"/>
        <v>0</v>
      </c>
      <c r="D29" s="34">
        <v>27</v>
      </c>
      <c r="E29" s="33">
        <f t="shared" ca="1" si="2"/>
        <v>0</v>
      </c>
      <c r="F29" s="35" t="e">
        <f ca="1">VLOOKUP(E29,'照合用(年度更新)'!$A:$F,2,FALSE)</f>
        <v>#N/A</v>
      </c>
      <c r="G29" s="36">
        <f t="shared" ca="1" si="3"/>
        <v>0</v>
      </c>
      <c r="H29" s="31"/>
      <c r="I29" s="37">
        <f t="shared" ca="1" si="4"/>
        <v>0</v>
      </c>
      <c r="J29" s="38">
        <f t="shared" ca="1" si="5"/>
        <v>0</v>
      </c>
      <c r="K29" s="38" t="str">
        <f t="shared" ca="1" si="6"/>
        <v/>
      </c>
      <c r="L29" s="32" t="str">
        <f t="shared" ca="1" si="0"/>
        <v>19000100</v>
      </c>
      <c r="M29" s="39">
        <f t="shared" ca="1" si="7"/>
        <v>0</v>
      </c>
      <c r="N29" s="32">
        <f t="shared" ca="1" si="8"/>
        <v>0</v>
      </c>
      <c r="O29" s="40" t="str">
        <f>IF(申込書!$D$15=0,"",申込書!$D$15)</f>
        <v/>
      </c>
    </row>
    <row r="30" spans="1:17">
      <c r="A30" s="31" t="s">
        <v>110</v>
      </c>
      <c r="B30" s="32">
        <f t="shared" ca="1" si="1"/>
        <v>46105</v>
      </c>
      <c r="C30" s="33">
        <f t="shared" ca="1" si="9"/>
        <v>0</v>
      </c>
      <c r="D30" s="34">
        <v>28</v>
      </c>
      <c r="E30" s="33">
        <f t="shared" ca="1" si="2"/>
        <v>0</v>
      </c>
      <c r="F30" s="35" t="e">
        <f ca="1">VLOOKUP(E30,'照合用(年度更新)'!$A:$F,2,FALSE)</f>
        <v>#N/A</v>
      </c>
      <c r="G30" s="36">
        <f t="shared" ca="1" si="3"/>
        <v>0</v>
      </c>
      <c r="H30" s="31"/>
      <c r="I30" s="37">
        <f t="shared" ca="1" si="4"/>
        <v>0</v>
      </c>
      <c r="J30" s="38">
        <f t="shared" ca="1" si="5"/>
        <v>0</v>
      </c>
      <c r="K30" s="38" t="str">
        <f t="shared" ca="1" si="6"/>
        <v/>
      </c>
      <c r="L30" s="32" t="str">
        <f t="shared" ca="1" si="0"/>
        <v>19000100</v>
      </c>
      <c r="M30" s="39">
        <f t="shared" ca="1" si="7"/>
        <v>0</v>
      </c>
      <c r="N30" s="32">
        <f t="shared" ca="1" si="8"/>
        <v>0</v>
      </c>
      <c r="O30" s="40" t="str">
        <f>IF(申込書!$D$15=0,"",申込書!$D$15)</f>
        <v/>
      </c>
    </row>
    <row r="31" spans="1:17">
      <c r="A31" s="31" t="s">
        <v>110</v>
      </c>
      <c r="B31" s="32">
        <f t="shared" ca="1" si="1"/>
        <v>46105</v>
      </c>
      <c r="C31" s="33">
        <f t="shared" ca="1" si="9"/>
        <v>0</v>
      </c>
      <c r="D31" s="34">
        <v>29</v>
      </c>
      <c r="E31" s="33">
        <f t="shared" ca="1" si="2"/>
        <v>0</v>
      </c>
      <c r="F31" s="35" t="e">
        <f ca="1">VLOOKUP(E31,'照合用(年度更新)'!$A:$F,2,FALSE)</f>
        <v>#N/A</v>
      </c>
      <c r="G31" s="36">
        <f t="shared" ca="1" si="3"/>
        <v>0</v>
      </c>
      <c r="H31" s="31"/>
      <c r="I31" s="37">
        <f t="shared" ca="1" si="4"/>
        <v>0</v>
      </c>
      <c r="J31" s="38">
        <f t="shared" ca="1" si="5"/>
        <v>0</v>
      </c>
      <c r="K31" s="38" t="str">
        <f t="shared" ca="1" si="6"/>
        <v/>
      </c>
      <c r="L31" s="32" t="str">
        <f t="shared" ca="1" si="0"/>
        <v>19000100</v>
      </c>
      <c r="M31" s="39">
        <f t="shared" ca="1" si="7"/>
        <v>0</v>
      </c>
      <c r="N31" s="32">
        <f t="shared" ca="1" si="8"/>
        <v>0</v>
      </c>
      <c r="O31" s="40" t="str">
        <f>IF(申込書!$D$15=0,"",申込書!$D$15)</f>
        <v/>
      </c>
    </row>
    <row r="32" spans="1:17">
      <c r="A32" s="31" t="s">
        <v>110</v>
      </c>
      <c r="B32" s="32">
        <f t="shared" ca="1" si="1"/>
        <v>46105</v>
      </c>
      <c r="C32" s="33">
        <f t="shared" ca="1" si="9"/>
        <v>0</v>
      </c>
      <c r="D32" s="34">
        <v>30</v>
      </c>
      <c r="E32" s="33">
        <f t="shared" ca="1" si="2"/>
        <v>0</v>
      </c>
      <c r="F32" s="35" t="e">
        <f ca="1">VLOOKUP(E32,'照合用(年度更新)'!$A:$F,2,FALSE)</f>
        <v>#N/A</v>
      </c>
      <c r="G32" s="36">
        <f t="shared" ca="1" si="3"/>
        <v>0</v>
      </c>
      <c r="H32" s="31"/>
      <c r="I32" s="37">
        <f t="shared" ca="1" si="4"/>
        <v>0</v>
      </c>
      <c r="J32" s="38">
        <f t="shared" ca="1" si="5"/>
        <v>0</v>
      </c>
      <c r="K32" s="38" t="str">
        <f t="shared" ca="1" si="6"/>
        <v/>
      </c>
      <c r="L32" s="32" t="str">
        <f t="shared" ca="1" si="0"/>
        <v>19000100</v>
      </c>
      <c r="M32" s="39">
        <f t="shared" ca="1" si="7"/>
        <v>0</v>
      </c>
      <c r="N32" s="32">
        <f t="shared" ca="1" si="8"/>
        <v>0</v>
      </c>
      <c r="O32" s="40" t="str">
        <f>IF(申込書!$D$15=0,"",申込書!$D$15)</f>
        <v/>
      </c>
    </row>
    <row r="33" spans="1:15">
      <c r="A33" s="31" t="s">
        <v>110</v>
      </c>
      <c r="B33" s="32">
        <f t="shared" ca="1" si="1"/>
        <v>46105</v>
      </c>
      <c r="C33" s="33">
        <f t="shared" ca="1" si="9"/>
        <v>0</v>
      </c>
      <c r="D33" s="34">
        <v>31</v>
      </c>
      <c r="E33" s="33">
        <f t="shared" ca="1" si="2"/>
        <v>0</v>
      </c>
      <c r="F33" s="35" t="e">
        <f ca="1">VLOOKUP(E33,'照合用(年度更新)'!$A:$F,2,FALSE)</f>
        <v>#N/A</v>
      </c>
      <c r="G33" s="36">
        <f t="shared" ca="1" si="3"/>
        <v>0</v>
      </c>
      <c r="H33" s="31"/>
      <c r="I33" s="37">
        <f t="shared" ca="1" si="4"/>
        <v>0</v>
      </c>
      <c r="J33" s="38">
        <f t="shared" ca="1" si="5"/>
        <v>0</v>
      </c>
      <c r="K33" s="38" t="str">
        <f t="shared" ca="1" si="6"/>
        <v/>
      </c>
      <c r="L33" s="32" t="str">
        <f t="shared" ca="1" si="0"/>
        <v>19000100</v>
      </c>
      <c r="M33" s="39">
        <f t="shared" ca="1" si="7"/>
        <v>0</v>
      </c>
      <c r="N33" s="32">
        <f t="shared" ca="1" si="8"/>
        <v>0</v>
      </c>
      <c r="O33" s="40" t="str">
        <f>IF(申込書!$D$15=0,"",申込書!$D$15)</f>
        <v/>
      </c>
    </row>
    <row r="34" spans="1:15">
      <c r="A34" s="31" t="s">
        <v>110</v>
      </c>
      <c r="B34" s="32">
        <f t="shared" ca="1" si="1"/>
        <v>46105</v>
      </c>
      <c r="C34" s="33">
        <f t="shared" ca="1" si="9"/>
        <v>0</v>
      </c>
      <c r="D34" s="34">
        <v>32</v>
      </c>
      <c r="E34" s="33">
        <f t="shared" ca="1" si="2"/>
        <v>0</v>
      </c>
      <c r="F34" s="35" t="e">
        <f ca="1">VLOOKUP(E34,'照合用(年度更新)'!$A:$F,2,FALSE)</f>
        <v>#N/A</v>
      </c>
      <c r="G34" s="36">
        <f t="shared" ca="1" si="3"/>
        <v>0</v>
      </c>
      <c r="H34" s="31"/>
      <c r="I34" s="37">
        <f t="shared" ca="1" si="4"/>
        <v>0</v>
      </c>
      <c r="J34" s="38">
        <f t="shared" ca="1" si="5"/>
        <v>0</v>
      </c>
      <c r="K34" s="38" t="str">
        <f t="shared" ca="1" si="6"/>
        <v/>
      </c>
      <c r="L34" s="32" t="str">
        <f t="shared" ca="1" si="0"/>
        <v>19000100</v>
      </c>
      <c r="M34" s="39">
        <f t="shared" ca="1" si="7"/>
        <v>0</v>
      </c>
      <c r="N34" s="32">
        <f t="shared" ca="1" si="8"/>
        <v>0</v>
      </c>
      <c r="O34" s="40" t="str">
        <f>IF(申込書!$D$15=0,"",申込書!$D$15)</f>
        <v/>
      </c>
    </row>
    <row r="35" spans="1:15">
      <c r="A35" s="31" t="s">
        <v>110</v>
      </c>
      <c r="B35" s="32">
        <f t="shared" ca="1" si="1"/>
        <v>46105</v>
      </c>
      <c r="C35" s="33">
        <f t="shared" ca="1" si="9"/>
        <v>0</v>
      </c>
      <c r="D35" s="34">
        <v>33</v>
      </c>
      <c r="E35" s="33">
        <f t="shared" ca="1" si="2"/>
        <v>0</v>
      </c>
      <c r="F35" s="35" t="e">
        <f ca="1">VLOOKUP(E35,'照合用(年度更新)'!$A:$F,2,FALSE)</f>
        <v>#N/A</v>
      </c>
      <c r="G35" s="36">
        <f t="shared" ca="1" si="3"/>
        <v>0</v>
      </c>
      <c r="H35" s="31"/>
      <c r="I35" s="37">
        <f t="shared" ca="1" si="4"/>
        <v>0</v>
      </c>
      <c r="J35" s="38">
        <f t="shared" ca="1" si="5"/>
        <v>0</v>
      </c>
      <c r="K35" s="38" t="str">
        <f t="shared" ca="1" si="6"/>
        <v/>
      </c>
      <c r="L35" s="32" t="str">
        <f t="shared" ca="1" si="0"/>
        <v>19000100</v>
      </c>
      <c r="M35" s="39">
        <f t="shared" ca="1" si="7"/>
        <v>0</v>
      </c>
      <c r="N35" s="32">
        <f t="shared" ca="1" si="8"/>
        <v>0</v>
      </c>
      <c r="O35" s="40" t="str">
        <f>IF(申込書!$D$15=0,"",申込書!$D$15)</f>
        <v/>
      </c>
    </row>
    <row r="36" spans="1:15">
      <c r="A36" s="31" t="s">
        <v>110</v>
      </c>
      <c r="B36" s="32">
        <f t="shared" ca="1" si="1"/>
        <v>46105</v>
      </c>
      <c r="C36" s="33">
        <f t="shared" ca="1" si="9"/>
        <v>0</v>
      </c>
      <c r="D36" s="34">
        <v>34</v>
      </c>
      <c r="E36" s="33">
        <f t="shared" ca="1" si="2"/>
        <v>0</v>
      </c>
      <c r="F36" s="35" t="e">
        <f ca="1">VLOOKUP(E36,'照合用(年度更新)'!$A:$F,2,FALSE)</f>
        <v>#N/A</v>
      </c>
      <c r="G36" s="36">
        <f t="shared" ca="1" si="3"/>
        <v>0</v>
      </c>
      <c r="H36" s="31"/>
      <c r="I36" s="37">
        <f t="shared" ca="1" si="4"/>
        <v>0</v>
      </c>
      <c r="J36" s="38">
        <f t="shared" ca="1" si="5"/>
        <v>0</v>
      </c>
      <c r="K36" s="38" t="str">
        <f t="shared" ca="1" si="6"/>
        <v/>
      </c>
      <c r="L36" s="32" t="str">
        <f t="shared" ca="1" si="0"/>
        <v>19000100</v>
      </c>
      <c r="M36" s="39">
        <f t="shared" ca="1" si="7"/>
        <v>0</v>
      </c>
      <c r="N36" s="32">
        <f t="shared" ca="1" si="8"/>
        <v>0</v>
      </c>
      <c r="O36" s="40" t="str">
        <f>IF(申込書!$D$15=0,"",申込書!$D$15)</f>
        <v/>
      </c>
    </row>
    <row r="37" spans="1:15">
      <c r="A37" s="31" t="s">
        <v>110</v>
      </c>
      <c r="B37" s="32">
        <f t="shared" ca="1" si="1"/>
        <v>46105</v>
      </c>
      <c r="C37" s="33">
        <f t="shared" ca="1" si="9"/>
        <v>0</v>
      </c>
      <c r="D37" s="34">
        <v>35</v>
      </c>
      <c r="E37" s="33">
        <f t="shared" ca="1" si="2"/>
        <v>0</v>
      </c>
      <c r="F37" s="35" t="e">
        <f ca="1">VLOOKUP(E37,'照合用(年度更新)'!$A:$F,2,FALSE)</f>
        <v>#N/A</v>
      </c>
      <c r="G37" s="36">
        <f t="shared" ca="1" si="3"/>
        <v>0</v>
      </c>
      <c r="H37" s="31"/>
      <c r="I37" s="37">
        <f t="shared" ca="1" si="4"/>
        <v>0</v>
      </c>
      <c r="J37" s="38">
        <f t="shared" ca="1" si="5"/>
        <v>0</v>
      </c>
      <c r="K37" s="38" t="str">
        <f t="shared" ca="1" si="6"/>
        <v/>
      </c>
      <c r="L37" s="32" t="str">
        <f t="shared" ca="1" si="0"/>
        <v>19000100</v>
      </c>
      <c r="M37" s="39">
        <f t="shared" ca="1" si="7"/>
        <v>0</v>
      </c>
      <c r="N37" s="32">
        <f t="shared" ca="1" si="8"/>
        <v>0</v>
      </c>
      <c r="O37" s="40" t="str">
        <f>IF(申込書!$D$15=0,"",申込書!$D$15)</f>
        <v/>
      </c>
    </row>
    <row r="38" spans="1:15">
      <c r="A38" s="31" t="s">
        <v>110</v>
      </c>
      <c r="B38" s="32">
        <f t="shared" ca="1" si="1"/>
        <v>46105</v>
      </c>
      <c r="C38" s="33">
        <f t="shared" ca="1" si="9"/>
        <v>0</v>
      </c>
      <c r="D38" s="34">
        <v>36</v>
      </c>
      <c r="E38" s="33">
        <f t="shared" ca="1" si="2"/>
        <v>0</v>
      </c>
      <c r="F38" s="35" t="e">
        <f ca="1">VLOOKUP(E38,'照合用(年度更新)'!$A:$F,2,FALSE)</f>
        <v>#N/A</v>
      </c>
      <c r="G38" s="36">
        <f t="shared" ca="1" si="3"/>
        <v>0</v>
      </c>
      <c r="H38" s="31"/>
      <c r="I38" s="37">
        <f t="shared" ca="1" si="4"/>
        <v>0</v>
      </c>
      <c r="J38" s="38">
        <f t="shared" ca="1" si="5"/>
        <v>0</v>
      </c>
      <c r="K38" s="38" t="str">
        <f t="shared" ca="1" si="6"/>
        <v/>
      </c>
      <c r="L38" s="32" t="str">
        <f t="shared" ca="1" si="0"/>
        <v>19000100</v>
      </c>
      <c r="M38" s="39">
        <f t="shared" ca="1" si="7"/>
        <v>0</v>
      </c>
      <c r="N38" s="32">
        <f t="shared" ca="1" si="8"/>
        <v>0</v>
      </c>
      <c r="O38" s="40" t="str">
        <f>IF(申込書!$D$15=0,"",申込書!$D$15)</f>
        <v/>
      </c>
    </row>
    <row r="39" spans="1:15">
      <c r="A39" s="31" t="s">
        <v>110</v>
      </c>
      <c r="B39" s="32">
        <f t="shared" ca="1" si="1"/>
        <v>46105</v>
      </c>
      <c r="C39" s="33">
        <f t="shared" ca="1" si="9"/>
        <v>0</v>
      </c>
      <c r="D39" s="34">
        <v>37</v>
      </c>
      <c r="E39" s="33">
        <f t="shared" ca="1" si="2"/>
        <v>0</v>
      </c>
      <c r="F39" s="35" t="e">
        <f ca="1">VLOOKUP(E39,'照合用(年度更新)'!$A:$F,2,FALSE)</f>
        <v>#N/A</v>
      </c>
      <c r="G39" s="36">
        <f t="shared" ca="1" si="3"/>
        <v>0</v>
      </c>
      <c r="H39" s="31"/>
      <c r="I39" s="37">
        <f t="shared" ca="1" si="4"/>
        <v>0</v>
      </c>
      <c r="J39" s="38">
        <f t="shared" ca="1" si="5"/>
        <v>0</v>
      </c>
      <c r="K39" s="38" t="str">
        <f t="shared" ca="1" si="6"/>
        <v/>
      </c>
      <c r="L39" s="32" t="str">
        <f t="shared" ca="1" si="0"/>
        <v>19000100</v>
      </c>
      <c r="M39" s="39">
        <f t="shared" ca="1" si="7"/>
        <v>0</v>
      </c>
      <c r="N39" s="32">
        <f t="shared" ca="1" si="8"/>
        <v>0</v>
      </c>
      <c r="O39" s="40" t="str">
        <f>IF(申込書!$D$15=0,"",申込書!$D$15)</f>
        <v/>
      </c>
    </row>
    <row r="40" spans="1:15">
      <c r="A40" s="31" t="s">
        <v>110</v>
      </c>
      <c r="B40" s="32">
        <f t="shared" ca="1" si="1"/>
        <v>46105</v>
      </c>
      <c r="C40" s="33">
        <f t="shared" ca="1" si="9"/>
        <v>0</v>
      </c>
      <c r="D40" s="34">
        <v>38</v>
      </c>
      <c r="E40" s="33">
        <f t="shared" ca="1" si="2"/>
        <v>0</v>
      </c>
      <c r="F40" s="35" t="e">
        <f ca="1">VLOOKUP(E40,'照合用(年度更新)'!$A:$F,2,FALSE)</f>
        <v>#N/A</v>
      </c>
      <c r="G40" s="36">
        <f t="shared" ca="1" si="3"/>
        <v>0</v>
      </c>
      <c r="H40" s="31"/>
      <c r="I40" s="37">
        <f t="shared" ca="1" si="4"/>
        <v>0</v>
      </c>
      <c r="J40" s="38">
        <f t="shared" ca="1" si="5"/>
        <v>0</v>
      </c>
      <c r="K40" s="38" t="str">
        <f t="shared" ca="1" si="6"/>
        <v/>
      </c>
      <c r="L40" s="32" t="str">
        <f t="shared" ca="1" si="0"/>
        <v>19000100</v>
      </c>
      <c r="M40" s="39">
        <f t="shared" ca="1" si="7"/>
        <v>0</v>
      </c>
      <c r="N40" s="32">
        <f t="shared" ca="1" si="8"/>
        <v>0</v>
      </c>
      <c r="O40" s="40" t="str">
        <f>IF(申込書!$D$15=0,"",申込書!$D$15)</f>
        <v/>
      </c>
    </row>
    <row r="41" spans="1:15">
      <c r="A41" s="31" t="s">
        <v>110</v>
      </c>
      <c r="B41" s="32">
        <f t="shared" ca="1" si="1"/>
        <v>46105</v>
      </c>
      <c r="C41" s="33">
        <f t="shared" ca="1" si="9"/>
        <v>0</v>
      </c>
      <c r="D41" s="34">
        <v>39</v>
      </c>
      <c r="E41" s="33">
        <f t="shared" ca="1" si="2"/>
        <v>0</v>
      </c>
      <c r="F41" s="35" t="e">
        <f ca="1">VLOOKUP(E41,'照合用(年度更新)'!$A:$F,2,FALSE)</f>
        <v>#N/A</v>
      </c>
      <c r="G41" s="36">
        <f t="shared" ca="1" si="3"/>
        <v>0</v>
      </c>
      <c r="H41" s="31"/>
      <c r="I41" s="37">
        <f t="shared" ca="1" si="4"/>
        <v>0</v>
      </c>
      <c r="J41" s="38">
        <f t="shared" ca="1" si="5"/>
        <v>0</v>
      </c>
      <c r="K41" s="38" t="str">
        <f t="shared" ca="1" si="6"/>
        <v/>
      </c>
      <c r="L41" s="32" t="str">
        <f t="shared" ca="1" si="0"/>
        <v>19000100</v>
      </c>
      <c r="M41" s="39">
        <f t="shared" ca="1" si="7"/>
        <v>0</v>
      </c>
      <c r="N41" s="32">
        <f t="shared" ca="1" si="8"/>
        <v>0</v>
      </c>
      <c r="O41" s="40" t="str">
        <f>IF(申込書!$D$15=0,"",申込書!$D$15)</f>
        <v/>
      </c>
    </row>
    <row r="42" spans="1:15">
      <c r="A42" s="31" t="s">
        <v>110</v>
      </c>
      <c r="B42" s="32">
        <f t="shared" ca="1" si="1"/>
        <v>46105</v>
      </c>
      <c r="C42" s="33">
        <f t="shared" ca="1" si="9"/>
        <v>0</v>
      </c>
      <c r="D42" s="34">
        <v>40</v>
      </c>
      <c r="E42" s="33">
        <f t="shared" ca="1" si="2"/>
        <v>0</v>
      </c>
      <c r="F42" s="35" t="e">
        <f ca="1">VLOOKUP(E42,'照合用(年度更新)'!$A:$F,2,FALSE)</f>
        <v>#N/A</v>
      </c>
      <c r="G42" s="36">
        <f t="shared" ca="1" si="3"/>
        <v>0</v>
      </c>
      <c r="H42" s="31"/>
      <c r="I42" s="37">
        <f t="shared" ca="1" si="4"/>
        <v>0</v>
      </c>
      <c r="J42" s="38">
        <f t="shared" ca="1" si="5"/>
        <v>0</v>
      </c>
      <c r="K42" s="38" t="str">
        <f t="shared" ca="1" si="6"/>
        <v/>
      </c>
      <c r="L42" s="32" t="str">
        <f t="shared" ca="1" si="0"/>
        <v>19000100</v>
      </c>
      <c r="M42" s="39">
        <f t="shared" ca="1" si="7"/>
        <v>0</v>
      </c>
      <c r="N42" s="32">
        <f t="shared" ca="1" si="8"/>
        <v>0</v>
      </c>
      <c r="O42" s="40" t="str">
        <f>IF(申込書!$D$15=0,"",申込書!$D$15)</f>
        <v/>
      </c>
    </row>
    <row r="43" spans="1:15">
      <c r="A43" s="31" t="s">
        <v>110</v>
      </c>
      <c r="B43" s="32">
        <f t="shared" ca="1" si="1"/>
        <v>46105</v>
      </c>
      <c r="C43" s="33">
        <f t="shared" ca="1" si="9"/>
        <v>0</v>
      </c>
      <c r="D43" s="34">
        <v>41</v>
      </c>
      <c r="E43" s="33">
        <f t="shared" ca="1" si="2"/>
        <v>0</v>
      </c>
      <c r="F43" s="35" t="e">
        <f ca="1">VLOOKUP(E43,'照合用(年度更新)'!$A:$F,2,FALSE)</f>
        <v>#N/A</v>
      </c>
      <c r="G43" s="36">
        <f t="shared" ca="1" si="3"/>
        <v>0</v>
      </c>
      <c r="H43" s="31"/>
      <c r="I43" s="37">
        <f t="shared" ca="1" si="4"/>
        <v>0</v>
      </c>
      <c r="J43" s="38">
        <f t="shared" ca="1" si="5"/>
        <v>0</v>
      </c>
      <c r="K43" s="38" t="str">
        <f t="shared" ca="1" si="6"/>
        <v/>
      </c>
      <c r="L43" s="32" t="str">
        <f t="shared" ca="1" si="0"/>
        <v>19000100</v>
      </c>
      <c r="M43" s="39">
        <f t="shared" ca="1" si="7"/>
        <v>0</v>
      </c>
      <c r="N43" s="32">
        <f t="shared" ca="1" si="8"/>
        <v>0</v>
      </c>
      <c r="O43" s="40" t="str">
        <f>IF(申込書!$D$15=0,"",申込書!$D$15)</f>
        <v/>
      </c>
    </row>
    <row r="44" spans="1:15">
      <c r="A44" s="31" t="s">
        <v>110</v>
      </c>
      <c r="B44" s="32">
        <f t="shared" ca="1" si="1"/>
        <v>46105</v>
      </c>
      <c r="C44" s="33">
        <f t="shared" ca="1" si="9"/>
        <v>0</v>
      </c>
      <c r="D44" s="34">
        <v>42</v>
      </c>
      <c r="E44" s="33">
        <f t="shared" ca="1" si="2"/>
        <v>0</v>
      </c>
      <c r="F44" s="35" t="e">
        <f ca="1">VLOOKUP(E44,'照合用(年度更新)'!$A:$F,2,FALSE)</f>
        <v>#N/A</v>
      </c>
      <c r="G44" s="36">
        <f t="shared" ca="1" si="3"/>
        <v>0</v>
      </c>
      <c r="H44" s="31"/>
      <c r="I44" s="37">
        <f t="shared" ca="1" si="4"/>
        <v>0</v>
      </c>
      <c r="J44" s="38">
        <f t="shared" ca="1" si="5"/>
        <v>0</v>
      </c>
      <c r="K44" s="38" t="str">
        <f t="shared" ca="1" si="6"/>
        <v/>
      </c>
      <c r="L44" s="32" t="str">
        <f t="shared" ca="1" si="0"/>
        <v>19000100</v>
      </c>
      <c r="M44" s="39">
        <f t="shared" ca="1" si="7"/>
        <v>0</v>
      </c>
      <c r="N44" s="32">
        <f t="shared" ca="1" si="8"/>
        <v>0</v>
      </c>
      <c r="O44" s="40" t="str">
        <f>IF(申込書!$D$15=0,"",申込書!$D$15)</f>
        <v/>
      </c>
    </row>
    <row r="45" spans="1:15">
      <c r="A45" s="31" t="s">
        <v>110</v>
      </c>
      <c r="B45" s="32">
        <f t="shared" ca="1" si="1"/>
        <v>46105</v>
      </c>
      <c r="C45" s="33">
        <f t="shared" ca="1" si="9"/>
        <v>0</v>
      </c>
      <c r="D45" s="34">
        <v>43</v>
      </c>
      <c r="E45" s="33">
        <f t="shared" ca="1" si="2"/>
        <v>0</v>
      </c>
      <c r="F45" s="35" t="e">
        <f ca="1">VLOOKUP(E45,'照合用(年度更新)'!$A:$F,2,FALSE)</f>
        <v>#N/A</v>
      </c>
      <c r="G45" s="36">
        <f t="shared" ca="1" si="3"/>
        <v>0</v>
      </c>
      <c r="H45" s="31"/>
      <c r="I45" s="37">
        <f t="shared" ca="1" si="4"/>
        <v>0</v>
      </c>
      <c r="J45" s="38">
        <f t="shared" ca="1" si="5"/>
        <v>0</v>
      </c>
      <c r="K45" s="38" t="str">
        <f t="shared" ca="1" si="6"/>
        <v/>
      </c>
      <c r="L45" s="32" t="str">
        <f t="shared" ca="1" si="0"/>
        <v>19000100</v>
      </c>
      <c r="M45" s="39">
        <f t="shared" ca="1" si="7"/>
        <v>0</v>
      </c>
      <c r="N45" s="32">
        <f t="shared" ca="1" si="8"/>
        <v>0</v>
      </c>
      <c r="O45" s="40" t="str">
        <f>IF(申込書!$D$15=0,"",申込書!$D$15)</f>
        <v/>
      </c>
    </row>
    <row r="46" spans="1:15">
      <c r="A46" s="31" t="s">
        <v>110</v>
      </c>
      <c r="B46" s="32">
        <f t="shared" ca="1" si="1"/>
        <v>46105</v>
      </c>
      <c r="C46" s="33">
        <f t="shared" ca="1" si="9"/>
        <v>0</v>
      </c>
      <c r="D46" s="34">
        <v>44</v>
      </c>
      <c r="E46" s="33">
        <f t="shared" ca="1" si="2"/>
        <v>0</v>
      </c>
      <c r="F46" s="35" t="e">
        <f ca="1">VLOOKUP(E46,'照合用(年度更新)'!$A:$F,2,FALSE)</f>
        <v>#N/A</v>
      </c>
      <c r="G46" s="36">
        <f t="shared" ca="1" si="3"/>
        <v>0</v>
      </c>
      <c r="H46" s="31"/>
      <c r="I46" s="37">
        <f t="shared" ca="1" si="4"/>
        <v>0</v>
      </c>
      <c r="J46" s="38">
        <f t="shared" ca="1" si="5"/>
        <v>0</v>
      </c>
      <c r="K46" s="38" t="str">
        <f t="shared" ca="1" si="6"/>
        <v/>
      </c>
      <c r="L46" s="32" t="str">
        <f t="shared" ca="1" si="0"/>
        <v>19000100</v>
      </c>
      <c r="M46" s="39">
        <f t="shared" ca="1" si="7"/>
        <v>0</v>
      </c>
      <c r="N46" s="32">
        <f t="shared" ca="1" si="8"/>
        <v>0</v>
      </c>
      <c r="O46" s="40" t="str">
        <f>IF(申込書!$D$15=0,"",申込書!$D$15)</f>
        <v/>
      </c>
    </row>
    <row r="47" spans="1:15">
      <c r="A47" s="31" t="s">
        <v>110</v>
      </c>
      <c r="B47" s="32">
        <f t="shared" ca="1" si="1"/>
        <v>46105</v>
      </c>
      <c r="C47" s="33">
        <f t="shared" ca="1" si="9"/>
        <v>0</v>
      </c>
      <c r="D47" s="34">
        <v>45</v>
      </c>
      <c r="E47" s="33">
        <f t="shared" ca="1" si="2"/>
        <v>0</v>
      </c>
      <c r="F47" s="35" t="e">
        <f ca="1">VLOOKUP(E47,'照合用(年度更新)'!$A:$F,2,FALSE)</f>
        <v>#N/A</v>
      </c>
      <c r="G47" s="36">
        <f t="shared" ca="1" si="3"/>
        <v>0</v>
      </c>
      <c r="H47" s="31"/>
      <c r="I47" s="37">
        <f t="shared" ca="1" si="4"/>
        <v>0</v>
      </c>
      <c r="J47" s="38">
        <f t="shared" ca="1" si="5"/>
        <v>0</v>
      </c>
      <c r="K47" s="38" t="str">
        <f t="shared" ca="1" si="6"/>
        <v/>
      </c>
      <c r="L47" s="32" t="str">
        <f t="shared" ca="1" si="0"/>
        <v>19000100</v>
      </c>
      <c r="M47" s="39">
        <f t="shared" ca="1" si="7"/>
        <v>0</v>
      </c>
      <c r="N47" s="32">
        <f t="shared" ca="1" si="8"/>
        <v>0</v>
      </c>
      <c r="O47" s="40" t="str">
        <f>IF(申込書!$D$15=0,"",申込書!$D$15)</f>
        <v/>
      </c>
    </row>
    <row r="48" spans="1:15">
      <c r="A48" s="31" t="s">
        <v>110</v>
      </c>
      <c r="B48" s="32">
        <f t="shared" ca="1" si="1"/>
        <v>46105</v>
      </c>
      <c r="C48" s="33">
        <f t="shared" ca="1" si="9"/>
        <v>0</v>
      </c>
      <c r="D48" s="34">
        <v>46</v>
      </c>
      <c r="E48" s="33">
        <f t="shared" ca="1" si="2"/>
        <v>0</v>
      </c>
      <c r="F48" s="35" t="e">
        <f ca="1">VLOOKUP(E48,'照合用(年度更新)'!$A:$F,2,FALSE)</f>
        <v>#N/A</v>
      </c>
      <c r="G48" s="36">
        <f t="shared" ca="1" si="3"/>
        <v>0</v>
      </c>
      <c r="H48" s="31"/>
      <c r="I48" s="37">
        <f t="shared" ca="1" si="4"/>
        <v>0</v>
      </c>
      <c r="J48" s="38">
        <f t="shared" ca="1" si="5"/>
        <v>0</v>
      </c>
      <c r="K48" s="38" t="str">
        <f t="shared" ca="1" si="6"/>
        <v/>
      </c>
      <c r="L48" s="32" t="str">
        <f t="shared" ca="1" si="0"/>
        <v>19000100</v>
      </c>
      <c r="M48" s="39">
        <f t="shared" ca="1" si="7"/>
        <v>0</v>
      </c>
      <c r="N48" s="32">
        <f t="shared" ca="1" si="8"/>
        <v>0</v>
      </c>
      <c r="O48" s="40" t="str">
        <f>IF(申込書!$D$15=0,"",申込書!$D$15)</f>
        <v/>
      </c>
    </row>
    <row r="49" spans="1:15">
      <c r="A49" s="31" t="s">
        <v>110</v>
      </c>
      <c r="B49" s="32">
        <f t="shared" ca="1" si="1"/>
        <v>46105</v>
      </c>
      <c r="C49" s="33">
        <f t="shared" ca="1" si="9"/>
        <v>0</v>
      </c>
      <c r="D49" s="34">
        <v>47</v>
      </c>
      <c r="E49" s="33">
        <f t="shared" ca="1" si="2"/>
        <v>0</v>
      </c>
      <c r="F49" s="35" t="e">
        <f ca="1">VLOOKUP(E49,'照合用(年度更新)'!$A:$F,2,FALSE)</f>
        <v>#N/A</v>
      </c>
      <c r="G49" s="36">
        <f t="shared" ca="1" si="3"/>
        <v>0</v>
      </c>
      <c r="H49" s="31"/>
      <c r="I49" s="37">
        <f t="shared" ca="1" si="4"/>
        <v>0</v>
      </c>
      <c r="J49" s="38">
        <f t="shared" ca="1" si="5"/>
        <v>0</v>
      </c>
      <c r="K49" s="38" t="str">
        <f t="shared" ca="1" si="6"/>
        <v/>
      </c>
      <c r="L49" s="32" t="str">
        <f t="shared" ca="1" si="0"/>
        <v>19000100</v>
      </c>
      <c r="M49" s="39">
        <f t="shared" ca="1" si="7"/>
        <v>0</v>
      </c>
      <c r="N49" s="32">
        <f t="shared" ca="1" si="8"/>
        <v>0</v>
      </c>
      <c r="O49" s="40" t="str">
        <f>IF(申込書!$D$15=0,"",申込書!$D$15)</f>
        <v/>
      </c>
    </row>
    <row r="50" spans="1:15">
      <c r="A50" s="31" t="s">
        <v>110</v>
      </c>
      <c r="B50" s="32">
        <f t="shared" ca="1" si="1"/>
        <v>46105</v>
      </c>
      <c r="C50" s="33">
        <f t="shared" ca="1" si="9"/>
        <v>0</v>
      </c>
      <c r="D50" s="34">
        <v>48</v>
      </c>
      <c r="E50" s="33">
        <f t="shared" ca="1" si="2"/>
        <v>0</v>
      </c>
      <c r="F50" s="35" t="e">
        <f ca="1">VLOOKUP(E50,'照合用(年度更新)'!$A:$F,2,FALSE)</f>
        <v>#N/A</v>
      </c>
      <c r="G50" s="36">
        <f t="shared" ca="1" si="3"/>
        <v>0</v>
      </c>
      <c r="H50" s="31"/>
      <c r="I50" s="37">
        <f t="shared" ca="1" si="4"/>
        <v>0</v>
      </c>
      <c r="J50" s="38">
        <f t="shared" ca="1" si="5"/>
        <v>0</v>
      </c>
      <c r="K50" s="38" t="str">
        <f t="shared" ca="1" si="6"/>
        <v/>
      </c>
      <c r="L50" s="32" t="str">
        <f t="shared" ca="1" si="0"/>
        <v>19000100</v>
      </c>
      <c r="M50" s="39">
        <f t="shared" ca="1" si="7"/>
        <v>0</v>
      </c>
      <c r="N50" s="32">
        <f t="shared" ca="1" si="8"/>
        <v>0</v>
      </c>
      <c r="O50" s="40" t="str">
        <f>IF(申込書!$D$15=0,"",申込書!$D$15)</f>
        <v/>
      </c>
    </row>
    <row r="51" spans="1:15">
      <c r="A51" s="31" t="s">
        <v>110</v>
      </c>
      <c r="B51" s="32">
        <f t="shared" ca="1" si="1"/>
        <v>46105</v>
      </c>
      <c r="C51" s="33">
        <f t="shared" ca="1" si="9"/>
        <v>0</v>
      </c>
      <c r="D51" s="34">
        <v>49</v>
      </c>
      <c r="E51" s="33">
        <f t="shared" ca="1" si="2"/>
        <v>0</v>
      </c>
      <c r="F51" s="35" t="e">
        <f ca="1">VLOOKUP(E51,'照合用(年度更新)'!$A:$F,2,FALSE)</f>
        <v>#N/A</v>
      </c>
      <c r="G51" s="36">
        <f t="shared" ca="1" si="3"/>
        <v>0</v>
      </c>
      <c r="H51" s="31"/>
      <c r="I51" s="37">
        <f t="shared" ca="1" si="4"/>
        <v>0</v>
      </c>
      <c r="J51" s="38">
        <f t="shared" ca="1" si="5"/>
        <v>0</v>
      </c>
      <c r="K51" s="38" t="str">
        <f t="shared" ca="1" si="6"/>
        <v/>
      </c>
      <c r="L51" s="32" t="str">
        <f t="shared" ca="1" si="0"/>
        <v>19000100</v>
      </c>
      <c r="M51" s="39">
        <f t="shared" ca="1" si="7"/>
        <v>0</v>
      </c>
      <c r="N51" s="32">
        <f t="shared" ca="1" si="8"/>
        <v>0</v>
      </c>
      <c r="O51" s="40" t="str">
        <f>IF(申込書!$D$15=0,"",申込書!$D$15)</f>
        <v/>
      </c>
    </row>
    <row r="52" spans="1:15">
      <c r="A52" s="31" t="s">
        <v>110</v>
      </c>
      <c r="B52" s="32">
        <f t="shared" ca="1" si="1"/>
        <v>46105</v>
      </c>
      <c r="C52" s="33">
        <f t="shared" ca="1" si="9"/>
        <v>0</v>
      </c>
      <c r="D52" s="34">
        <v>50</v>
      </c>
      <c r="E52" s="33">
        <f t="shared" ca="1" si="2"/>
        <v>0</v>
      </c>
      <c r="F52" s="35" t="e">
        <f ca="1">VLOOKUP(E52,'照合用(年度更新)'!$A:$F,2,FALSE)</f>
        <v>#N/A</v>
      </c>
      <c r="G52" s="36">
        <f t="shared" ca="1" si="3"/>
        <v>0</v>
      </c>
      <c r="H52" s="31"/>
      <c r="I52" s="37">
        <f t="shared" ca="1" si="4"/>
        <v>0</v>
      </c>
      <c r="J52" s="38">
        <f t="shared" ca="1" si="5"/>
        <v>0</v>
      </c>
      <c r="K52" s="38" t="str">
        <f t="shared" ca="1" si="6"/>
        <v/>
      </c>
      <c r="L52" s="32" t="str">
        <f t="shared" ca="1" si="0"/>
        <v>19000100</v>
      </c>
      <c r="M52" s="39">
        <f t="shared" ca="1" si="7"/>
        <v>0</v>
      </c>
      <c r="N52" s="32">
        <f t="shared" ca="1" si="8"/>
        <v>0</v>
      </c>
      <c r="O52" s="40" t="str">
        <f>IF(申込書!$D$15=0,"",申込書!$D$15)</f>
        <v/>
      </c>
    </row>
    <row r="53" spans="1:15">
      <c r="A53" s="31" t="s">
        <v>110</v>
      </c>
      <c r="B53" s="32">
        <f t="shared" ca="1" si="1"/>
        <v>46105</v>
      </c>
      <c r="C53" s="33">
        <f t="shared" ca="1" si="9"/>
        <v>0</v>
      </c>
      <c r="D53" s="34">
        <v>51</v>
      </c>
      <c r="E53" s="33">
        <f t="shared" ca="1" si="2"/>
        <v>0</v>
      </c>
      <c r="F53" s="35" t="e">
        <f ca="1">VLOOKUP(E53,'照合用(年度更新)'!$A:$F,2,FALSE)</f>
        <v>#N/A</v>
      </c>
      <c r="G53" s="36">
        <f t="shared" ca="1" si="3"/>
        <v>0</v>
      </c>
      <c r="H53" s="31"/>
      <c r="I53" s="37">
        <f t="shared" ca="1" si="4"/>
        <v>0</v>
      </c>
      <c r="J53" s="38">
        <f t="shared" ca="1" si="5"/>
        <v>0</v>
      </c>
      <c r="K53" s="38" t="str">
        <f t="shared" ca="1" si="6"/>
        <v/>
      </c>
      <c r="L53" s="32" t="str">
        <f t="shared" ca="1" si="0"/>
        <v>19000100</v>
      </c>
      <c r="M53" s="39">
        <f t="shared" ca="1" si="7"/>
        <v>0</v>
      </c>
      <c r="N53" s="32">
        <f t="shared" ca="1" si="8"/>
        <v>0</v>
      </c>
      <c r="O53" s="40" t="str">
        <f>IF(申込書!$D$15=0,"",申込書!$D$15)</f>
        <v/>
      </c>
    </row>
    <row r="54" spans="1:15">
      <c r="A54" s="31" t="s">
        <v>110</v>
      </c>
      <c r="B54" s="32">
        <f t="shared" ca="1" si="1"/>
        <v>46105</v>
      </c>
      <c r="C54" s="33">
        <f t="shared" ca="1" si="9"/>
        <v>0</v>
      </c>
      <c r="D54" s="34">
        <v>52</v>
      </c>
      <c r="E54" s="33">
        <f t="shared" ca="1" si="2"/>
        <v>0</v>
      </c>
      <c r="F54" s="35" t="e">
        <f ca="1">VLOOKUP(E54,'照合用(年度更新)'!$A:$F,2,FALSE)</f>
        <v>#N/A</v>
      </c>
      <c r="G54" s="36">
        <f t="shared" ca="1" si="3"/>
        <v>0</v>
      </c>
      <c r="H54" s="31"/>
      <c r="I54" s="37">
        <f t="shared" ca="1" si="4"/>
        <v>0</v>
      </c>
      <c r="J54" s="38">
        <f t="shared" ca="1" si="5"/>
        <v>0</v>
      </c>
      <c r="K54" s="38" t="str">
        <f t="shared" ca="1" si="6"/>
        <v/>
      </c>
      <c r="L54" s="32" t="str">
        <f t="shared" ca="1" si="0"/>
        <v>19000100</v>
      </c>
      <c r="M54" s="39">
        <f t="shared" ca="1" si="7"/>
        <v>0</v>
      </c>
      <c r="N54" s="32">
        <f t="shared" ca="1" si="8"/>
        <v>0</v>
      </c>
      <c r="O54" s="40" t="str">
        <f>IF(申込書!$D$15=0,"",申込書!$D$15)</f>
        <v/>
      </c>
    </row>
    <row r="55" spans="1:15">
      <c r="A55" s="31" t="s">
        <v>110</v>
      </c>
      <c r="B55" s="32">
        <f t="shared" ca="1" si="1"/>
        <v>46105</v>
      </c>
      <c r="C55" s="33">
        <f t="shared" ca="1" si="9"/>
        <v>0</v>
      </c>
      <c r="D55" s="34">
        <v>53</v>
      </c>
      <c r="E55" s="33">
        <f t="shared" ca="1" si="2"/>
        <v>0</v>
      </c>
      <c r="F55" s="35" t="e">
        <f ca="1">VLOOKUP(E55,'照合用(年度更新)'!$A:$F,2,FALSE)</f>
        <v>#N/A</v>
      </c>
      <c r="G55" s="36">
        <f t="shared" ca="1" si="3"/>
        <v>0</v>
      </c>
      <c r="H55" s="31"/>
      <c r="I55" s="37">
        <f t="shared" ca="1" si="4"/>
        <v>0</v>
      </c>
      <c r="J55" s="38">
        <f t="shared" ca="1" si="5"/>
        <v>0</v>
      </c>
      <c r="K55" s="38" t="str">
        <f t="shared" ca="1" si="6"/>
        <v/>
      </c>
      <c r="L55" s="32" t="str">
        <f t="shared" ca="1" si="0"/>
        <v>19000100</v>
      </c>
      <c r="M55" s="39">
        <f t="shared" ca="1" si="7"/>
        <v>0</v>
      </c>
      <c r="N55" s="32">
        <f t="shared" ca="1" si="8"/>
        <v>0</v>
      </c>
      <c r="O55" s="40" t="str">
        <f>IF(申込書!$D$15=0,"",申込書!$D$15)</f>
        <v/>
      </c>
    </row>
    <row r="56" spans="1:15">
      <c r="A56" s="31" t="s">
        <v>110</v>
      </c>
      <c r="B56" s="32">
        <f t="shared" ca="1" si="1"/>
        <v>46105</v>
      </c>
      <c r="C56" s="33">
        <f t="shared" ca="1" si="9"/>
        <v>0</v>
      </c>
      <c r="D56" s="34">
        <v>54</v>
      </c>
      <c r="E56" s="33">
        <f t="shared" ca="1" si="2"/>
        <v>0</v>
      </c>
      <c r="F56" s="35" t="e">
        <f ca="1">VLOOKUP(E56,'照合用(年度更新)'!$A:$F,2,FALSE)</f>
        <v>#N/A</v>
      </c>
      <c r="G56" s="36">
        <f t="shared" ca="1" si="3"/>
        <v>0</v>
      </c>
      <c r="H56" s="31"/>
      <c r="I56" s="37">
        <f t="shared" ca="1" si="4"/>
        <v>0</v>
      </c>
      <c r="J56" s="38">
        <f t="shared" ca="1" si="5"/>
        <v>0</v>
      </c>
      <c r="K56" s="38" t="str">
        <f t="shared" ca="1" si="6"/>
        <v/>
      </c>
      <c r="L56" s="32" t="str">
        <f t="shared" ca="1" si="0"/>
        <v>19000100</v>
      </c>
      <c r="M56" s="39">
        <f t="shared" ca="1" si="7"/>
        <v>0</v>
      </c>
      <c r="N56" s="32">
        <f t="shared" ca="1" si="8"/>
        <v>0</v>
      </c>
      <c r="O56" s="40" t="str">
        <f>IF(申込書!$D$15=0,"",申込書!$D$15)</f>
        <v/>
      </c>
    </row>
    <row r="57" spans="1:15">
      <c r="A57" s="31" t="s">
        <v>110</v>
      </c>
      <c r="B57" s="32">
        <f t="shared" ca="1" si="1"/>
        <v>46105</v>
      </c>
      <c r="C57" s="33">
        <f t="shared" ca="1" si="9"/>
        <v>0</v>
      </c>
      <c r="D57" s="34">
        <v>55</v>
      </c>
      <c r="E57" s="33">
        <f t="shared" ca="1" si="2"/>
        <v>0</v>
      </c>
      <c r="F57" s="35" t="e">
        <f ca="1">VLOOKUP(E57,'照合用(年度更新)'!$A:$F,2,FALSE)</f>
        <v>#N/A</v>
      </c>
      <c r="G57" s="36">
        <f t="shared" ca="1" si="3"/>
        <v>0</v>
      </c>
      <c r="H57" s="31"/>
      <c r="I57" s="37">
        <f t="shared" ca="1" si="4"/>
        <v>0</v>
      </c>
      <c r="J57" s="38">
        <f t="shared" ca="1" si="5"/>
        <v>0</v>
      </c>
      <c r="K57" s="38" t="str">
        <f t="shared" ca="1" si="6"/>
        <v/>
      </c>
      <c r="L57" s="32" t="str">
        <f t="shared" ca="1" si="0"/>
        <v>19000100</v>
      </c>
      <c r="M57" s="39">
        <f t="shared" ca="1" si="7"/>
        <v>0</v>
      </c>
      <c r="N57" s="32">
        <f t="shared" ca="1" si="8"/>
        <v>0</v>
      </c>
      <c r="O57" s="40" t="str">
        <f>IF(申込書!$D$15=0,"",申込書!$D$15)</f>
        <v/>
      </c>
    </row>
    <row r="58" spans="1:15">
      <c r="A58" s="31" t="s">
        <v>110</v>
      </c>
      <c r="B58" s="32">
        <f t="shared" ca="1" si="1"/>
        <v>46105</v>
      </c>
      <c r="C58" s="33">
        <f t="shared" ca="1" si="9"/>
        <v>0</v>
      </c>
      <c r="D58" s="34">
        <v>56</v>
      </c>
      <c r="E58" s="33">
        <f t="shared" ca="1" si="2"/>
        <v>0</v>
      </c>
      <c r="F58" s="35" t="e">
        <f ca="1">VLOOKUP(E58,'照合用(年度更新)'!$A:$F,2,FALSE)</f>
        <v>#N/A</v>
      </c>
      <c r="G58" s="36">
        <f t="shared" ca="1" si="3"/>
        <v>0</v>
      </c>
      <c r="H58" s="31"/>
      <c r="I58" s="37">
        <f t="shared" ca="1" si="4"/>
        <v>0</v>
      </c>
      <c r="J58" s="38">
        <f t="shared" ca="1" si="5"/>
        <v>0</v>
      </c>
      <c r="K58" s="38" t="str">
        <f t="shared" ca="1" si="6"/>
        <v/>
      </c>
      <c r="L58" s="32" t="str">
        <f t="shared" ca="1" si="0"/>
        <v>19000100</v>
      </c>
      <c r="M58" s="39">
        <f t="shared" ca="1" si="7"/>
        <v>0</v>
      </c>
      <c r="N58" s="32">
        <f t="shared" ca="1" si="8"/>
        <v>0</v>
      </c>
      <c r="O58" s="40" t="str">
        <f>IF(申込書!$D$15=0,"",申込書!$D$15)</f>
        <v/>
      </c>
    </row>
    <row r="59" spans="1:15">
      <c r="A59" s="31" t="s">
        <v>110</v>
      </c>
      <c r="B59" s="32">
        <f t="shared" ca="1" si="1"/>
        <v>46105</v>
      </c>
      <c r="C59" s="33">
        <f t="shared" ca="1" si="9"/>
        <v>0</v>
      </c>
      <c r="D59" s="34">
        <v>57</v>
      </c>
      <c r="E59" s="33">
        <f t="shared" ca="1" si="2"/>
        <v>0</v>
      </c>
      <c r="F59" s="35" t="e">
        <f ca="1">VLOOKUP(E59,'照合用(年度更新)'!$A:$F,2,FALSE)</f>
        <v>#N/A</v>
      </c>
      <c r="G59" s="36">
        <f t="shared" ca="1" si="3"/>
        <v>0</v>
      </c>
      <c r="H59" s="31"/>
      <c r="I59" s="37">
        <f t="shared" ca="1" si="4"/>
        <v>0</v>
      </c>
      <c r="J59" s="38">
        <f t="shared" ca="1" si="5"/>
        <v>0</v>
      </c>
      <c r="K59" s="38" t="str">
        <f t="shared" ca="1" si="6"/>
        <v/>
      </c>
      <c r="L59" s="32" t="str">
        <f t="shared" ca="1" si="0"/>
        <v>19000100</v>
      </c>
      <c r="M59" s="39">
        <f t="shared" ca="1" si="7"/>
        <v>0</v>
      </c>
      <c r="N59" s="32">
        <f t="shared" ca="1" si="8"/>
        <v>0</v>
      </c>
      <c r="O59" s="40" t="str">
        <f>IF(申込書!$D$15=0,"",申込書!$D$15)</f>
        <v/>
      </c>
    </row>
    <row r="60" spans="1:15">
      <c r="A60" s="31" t="s">
        <v>110</v>
      </c>
      <c r="B60" s="32">
        <f t="shared" ca="1" si="1"/>
        <v>46105</v>
      </c>
      <c r="C60" s="33">
        <f t="shared" ca="1" si="9"/>
        <v>0</v>
      </c>
      <c r="D60" s="34">
        <v>58</v>
      </c>
      <c r="E60" s="33">
        <f t="shared" ca="1" si="2"/>
        <v>0</v>
      </c>
      <c r="F60" s="35" t="e">
        <f ca="1">VLOOKUP(E60,'照合用(年度更新)'!$A:$F,2,FALSE)</f>
        <v>#N/A</v>
      </c>
      <c r="G60" s="36">
        <f t="shared" ca="1" si="3"/>
        <v>0</v>
      </c>
      <c r="H60" s="31"/>
      <c r="I60" s="37">
        <f t="shared" ca="1" si="4"/>
        <v>0</v>
      </c>
      <c r="J60" s="38">
        <f t="shared" ca="1" si="5"/>
        <v>0</v>
      </c>
      <c r="K60" s="38" t="str">
        <f t="shared" ca="1" si="6"/>
        <v/>
      </c>
      <c r="L60" s="32" t="str">
        <f t="shared" ca="1" si="0"/>
        <v>19000100</v>
      </c>
      <c r="M60" s="39">
        <f t="shared" ca="1" si="7"/>
        <v>0</v>
      </c>
      <c r="N60" s="32">
        <f t="shared" ca="1" si="8"/>
        <v>0</v>
      </c>
      <c r="O60" s="40" t="str">
        <f>IF(申込書!$D$15=0,"",申込書!$D$15)</f>
        <v/>
      </c>
    </row>
    <row r="61" spans="1:15">
      <c r="A61" s="31" t="s">
        <v>110</v>
      </c>
      <c r="B61" s="32">
        <f t="shared" ca="1" si="1"/>
        <v>46105</v>
      </c>
      <c r="C61" s="33">
        <f t="shared" ca="1" si="9"/>
        <v>0</v>
      </c>
      <c r="D61" s="34">
        <v>59</v>
      </c>
      <c r="E61" s="33">
        <f t="shared" ca="1" si="2"/>
        <v>0</v>
      </c>
      <c r="F61" s="35" t="e">
        <f ca="1">VLOOKUP(E61,'照合用(年度更新)'!$A:$F,2,FALSE)</f>
        <v>#N/A</v>
      </c>
      <c r="G61" s="36">
        <f t="shared" ca="1" si="3"/>
        <v>0</v>
      </c>
      <c r="H61" s="31"/>
      <c r="I61" s="37">
        <f t="shared" ca="1" si="4"/>
        <v>0</v>
      </c>
      <c r="J61" s="38">
        <f t="shared" ca="1" si="5"/>
        <v>0</v>
      </c>
      <c r="K61" s="38" t="str">
        <f t="shared" ca="1" si="6"/>
        <v/>
      </c>
      <c r="L61" s="32" t="str">
        <f t="shared" ca="1" si="0"/>
        <v>19000100</v>
      </c>
      <c r="M61" s="39">
        <f t="shared" ca="1" si="7"/>
        <v>0</v>
      </c>
      <c r="N61" s="32">
        <f t="shared" ca="1" si="8"/>
        <v>0</v>
      </c>
      <c r="O61" s="40" t="str">
        <f>IF(申込書!$D$15=0,"",申込書!$D$15)</f>
        <v/>
      </c>
    </row>
    <row r="62" spans="1:15">
      <c r="A62" s="31" t="s">
        <v>110</v>
      </c>
      <c r="B62" s="32">
        <f t="shared" ca="1" si="1"/>
        <v>46105</v>
      </c>
      <c r="C62" s="33">
        <f t="shared" ca="1" si="9"/>
        <v>0</v>
      </c>
      <c r="D62" s="34">
        <v>60</v>
      </c>
      <c r="E62" s="33">
        <f t="shared" ca="1" si="2"/>
        <v>0</v>
      </c>
      <c r="F62" s="35" t="e">
        <f ca="1">VLOOKUP(E62,'照合用(年度更新)'!$A:$F,2,FALSE)</f>
        <v>#N/A</v>
      </c>
      <c r="G62" s="36">
        <f t="shared" ca="1" si="3"/>
        <v>0</v>
      </c>
      <c r="H62" s="31"/>
      <c r="I62" s="37">
        <f t="shared" ca="1" si="4"/>
        <v>0</v>
      </c>
      <c r="J62" s="38">
        <f t="shared" ca="1" si="5"/>
        <v>0</v>
      </c>
      <c r="K62" s="38" t="str">
        <f t="shared" ca="1" si="6"/>
        <v/>
      </c>
      <c r="L62" s="32" t="str">
        <f t="shared" ca="1" si="0"/>
        <v>19000100</v>
      </c>
      <c r="M62" s="39">
        <f t="shared" ca="1" si="7"/>
        <v>0</v>
      </c>
      <c r="N62" s="32">
        <f t="shared" ca="1" si="8"/>
        <v>0</v>
      </c>
      <c r="O62" s="40" t="str">
        <f>IF(申込書!$D$15=0,"",申込書!$D$15)</f>
        <v/>
      </c>
    </row>
    <row r="63" spans="1:15">
      <c r="A63" s="31" t="s">
        <v>110</v>
      </c>
      <c r="B63" s="32">
        <f t="shared" ca="1" si="1"/>
        <v>46105</v>
      </c>
      <c r="C63" s="33">
        <f t="shared" ca="1" si="9"/>
        <v>0</v>
      </c>
      <c r="D63" s="34">
        <v>61</v>
      </c>
      <c r="E63" s="33">
        <f t="shared" ca="1" si="2"/>
        <v>0</v>
      </c>
      <c r="F63" s="35" t="e">
        <f ca="1">VLOOKUP(E63,'照合用(年度更新)'!$A:$F,2,FALSE)</f>
        <v>#N/A</v>
      </c>
      <c r="G63" s="36">
        <f t="shared" ca="1" si="3"/>
        <v>0</v>
      </c>
      <c r="H63" s="31"/>
      <c r="I63" s="37">
        <f t="shared" ca="1" si="4"/>
        <v>0</v>
      </c>
      <c r="J63" s="38">
        <f t="shared" ca="1" si="5"/>
        <v>0</v>
      </c>
      <c r="K63" s="38" t="str">
        <f t="shared" ca="1" si="6"/>
        <v/>
      </c>
      <c r="L63" s="32" t="str">
        <f t="shared" ca="1" si="0"/>
        <v>19000100</v>
      </c>
      <c r="M63" s="39">
        <f t="shared" ca="1" si="7"/>
        <v>0</v>
      </c>
      <c r="N63" s="32">
        <f t="shared" ca="1" si="8"/>
        <v>0</v>
      </c>
      <c r="O63" s="40" t="str">
        <f>IF(申込書!$D$15=0,"",申込書!$D$15)</f>
        <v/>
      </c>
    </row>
    <row r="64" spans="1:15">
      <c r="A64" s="31" t="s">
        <v>110</v>
      </c>
      <c r="B64" s="32">
        <f t="shared" ca="1" si="1"/>
        <v>46105</v>
      </c>
      <c r="C64" s="33">
        <f t="shared" ca="1" si="9"/>
        <v>0</v>
      </c>
      <c r="D64" s="34">
        <v>62</v>
      </c>
      <c r="E64" s="33">
        <f t="shared" ca="1" si="2"/>
        <v>0</v>
      </c>
      <c r="F64" s="35" t="e">
        <f ca="1">VLOOKUP(E64,'照合用(年度更新)'!$A:$F,2,FALSE)</f>
        <v>#N/A</v>
      </c>
      <c r="G64" s="36">
        <f t="shared" ca="1" si="3"/>
        <v>0</v>
      </c>
      <c r="H64" s="31"/>
      <c r="I64" s="37">
        <f t="shared" ca="1" si="4"/>
        <v>0</v>
      </c>
      <c r="J64" s="38">
        <f t="shared" ca="1" si="5"/>
        <v>0</v>
      </c>
      <c r="K64" s="38" t="str">
        <f t="shared" ca="1" si="6"/>
        <v/>
      </c>
      <c r="L64" s="32" t="str">
        <f t="shared" ca="1" si="0"/>
        <v>19000100</v>
      </c>
      <c r="M64" s="39">
        <f t="shared" ca="1" si="7"/>
        <v>0</v>
      </c>
      <c r="N64" s="32">
        <f t="shared" ca="1" si="8"/>
        <v>0</v>
      </c>
      <c r="O64" s="40" t="str">
        <f>IF(申込書!$D$15=0,"",申込書!$D$15)</f>
        <v/>
      </c>
    </row>
    <row r="65" spans="1:15">
      <c r="A65" s="31" t="s">
        <v>110</v>
      </c>
      <c r="B65" s="32">
        <f t="shared" ca="1" si="1"/>
        <v>46105</v>
      </c>
      <c r="C65" s="33">
        <f t="shared" ca="1" si="9"/>
        <v>0</v>
      </c>
      <c r="D65" s="34">
        <v>63</v>
      </c>
      <c r="E65" s="33">
        <f t="shared" ca="1" si="2"/>
        <v>0</v>
      </c>
      <c r="F65" s="35" t="e">
        <f ca="1">VLOOKUP(E65,'照合用(年度更新)'!$A:$F,2,FALSE)</f>
        <v>#N/A</v>
      </c>
      <c r="G65" s="36">
        <f t="shared" ca="1" si="3"/>
        <v>0</v>
      </c>
      <c r="H65" s="31"/>
      <c r="I65" s="37">
        <f t="shared" ca="1" si="4"/>
        <v>0</v>
      </c>
      <c r="J65" s="38">
        <f t="shared" ca="1" si="5"/>
        <v>0</v>
      </c>
      <c r="K65" s="38" t="str">
        <f t="shared" ca="1" si="6"/>
        <v/>
      </c>
      <c r="L65" s="32" t="str">
        <f t="shared" ca="1" si="0"/>
        <v>19000100</v>
      </c>
      <c r="M65" s="39">
        <f t="shared" ca="1" si="7"/>
        <v>0</v>
      </c>
      <c r="N65" s="32">
        <f t="shared" ca="1" si="8"/>
        <v>0</v>
      </c>
      <c r="O65" s="40" t="str">
        <f>IF(申込書!$D$15=0,"",申込書!$D$15)</f>
        <v/>
      </c>
    </row>
    <row r="66" spans="1:15">
      <c r="A66" s="31" t="s">
        <v>110</v>
      </c>
      <c r="B66" s="32">
        <f t="shared" ca="1" si="1"/>
        <v>46105</v>
      </c>
      <c r="C66" s="33">
        <f t="shared" ca="1" si="9"/>
        <v>0</v>
      </c>
      <c r="D66" s="34">
        <v>64</v>
      </c>
      <c r="E66" s="33">
        <f t="shared" ca="1" si="2"/>
        <v>0</v>
      </c>
      <c r="F66" s="35" t="e">
        <f ca="1">VLOOKUP(E66,'照合用(年度更新)'!$A:$F,2,FALSE)</f>
        <v>#N/A</v>
      </c>
      <c r="G66" s="36">
        <f t="shared" ca="1" si="3"/>
        <v>0</v>
      </c>
      <c r="H66" s="31"/>
      <c r="I66" s="37">
        <f t="shared" ca="1" si="4"/>
        <v>0</v>
      </c>
      <c r="J66" s="38">
        <f t="shared" ca="1" si="5"/>
        <v>0</v>
      </c>
      <c r="K66" s="38" t="str">
        <f t="shared" ca="1" si="6"/>
        <v/>
      </c>
      <c r="L66" s="32" t="str">
        <f t="shared" ca="1" si="0"/>
        <v>19000100</v>
      </c>
      <c r="M66" s="39">
        <f t="shared" ca="1" si="7"/>
        <v>0</v>
      </c>
      <c r="N66" s="32">
        <f t="shared" ca="1" si="8"/>
        <v>0</v>
      </c>
      <c r="O66" s="40" t="str">
        <f>IF(申込書!$D$15=0,"",申込書!$D$15)</f>
        <v/>
      </c>
    </row>
    <row r="67" spans="1:15">
      <c r="A67" s="31" t="s">
        <v>110</v>
      </c>
      <c r="B67" s="32">
        <f t="shared" ca="1" si="1"/>
        <v>46105</v>
      </c>
      <c r="C67" s="33">
        <f t="shared" ca="1" si="9"/>
        <v>0</v>
      </c>
      <c r="D67" s="34">
        <v>65</v>
      </c>
      <c r="E67" s="33">
        <f t="shared" ca="1" si="2"/>
        <v>0</v>
      </c>
      <c r="F67" s="35" t="e">
        <f ca="1">VLOOKUP(E67,'照合用(年度更新)'!$A:$F,2,FALSE)</f>
        <v>#N/A</v>
      </c>
      <c r="G67" s="36">
        <f t="shared" ca="1" si="3"/>
        <v>0</v>
      </c>
      <c r="H67" s="31"/>
      <c r="I67" s="37">
        <f t="shared" ca="1" si="4"/>
        <v>0</v>
      </c>
      <c r="J67" s="38">
        <f t="shared" ca="1" si="5"/>
        <v>0</v>
      </c>
      <c r="K67" s="38" t="str">
        <f t="shared" ca="1" si="6"/>
        <v/>
      </c>
      <c r="L67" s="32" t="str">
        <f t="shared" ref="L67:L130" ca="1" si="10">TEXT(INDIRECT("申込書!f"&amp;ROW(F82)),"yyyymmdd")</f>
        <v>19000100</v>
      </c>
      <c r="M67" s="39">
        <f t="shared" ca="1" si="7"/>
        <v>0</v>
      </c>
      <c r="N67" s="32">
        <f t="shared" ca="1" si="8"/>
        <v>0</v>
      </c>
      <c r="O67" s="40" t="str">
        <f>IF(申込書!$D$15=0,"",申込書!$D$15)</f>
        <v/>
      </c>
    </row>
    <row r="68" spans="1:15">
      <c r="A68" s="31" t="s">
        <v>110</v>
      </c>
      <c r="B68" s="32">
        <f t="shared" ref="B68:B131" ca="1" si="11">TODAY()</f>
        <v>46105</v>
      </c>
      <c r="C68" s="33">
        <f t="shared" ca="1" si="9"/>
        <v>0</v>
      </c>
      <c r="D68" s="34">
        <v>66</v>
      </c>
      <c r="E68" s="33">
        <f t="shared" ref="E68:E131" ca="1" si="12">INDIRECT("申込書!K16")</f>
        <v>0</v>
      </c>
      <c r="F68" s="35" t="e">
        <f ca="1">VLOOKUP(E68,'照合用(年度更新)'!$A:$F,2,FALSE)</f>
        <v>#N/A</v>
      </c>
      <c r="G68" s="36">
        <f t="shared" ref="G68:G131" ca="1" si="13">INDIRECT("申込書!J4")</f>
        <v>0</v>
      </c>
      <c r="H68" s="31"/>
      <c r="I68" s="37">
        <f t="shared" ref="I68:I131" ca="1" si="14">INDIRECT("申込書!D4")</f>
        <v>0</v>
      </c>
      <c r="J68" s="38">
        <f t="shared" ref="J68:J131" ca="1" si="15">INDIRECT("申込書!c"&amp;ROW(C83))</f>
        <v>0</v>
      </c>
      <c r="K68" s="38" t="str">
        <f t="shared" ref="K68:K131" ca="1" si="16">INDIRECT("申込書!D"&amp;ROW(D83))</f>
        <v/>
      </c>
      <c r="L68" s="32" t="str">
        <f t="shared" ca="1" si="10"/>
        <v>19000100</v>
      </c>
      <c r="M68" s="39">
        <f t="shared" ref="M68:M131" ca="1" si="17">INDIRECT("申込書!G"&amp;ROW(G83))</f>
        <v>0</v>
      </c>
      <c r="N68" s="32">
        <f t="shared" ref="N68:N131" ca="1" si="18">INDIRECT("申込書!I"&amp;ROW(I83))</f>
        <v>0</v>
      </c>
      <c r="O68" s="40" t="str">
        <f>IF(申込書!$D$15=0,"",申込書!$D$15)</f>
        <v/>
      </c>
    </row>
    <row r="69" spans="1:15">
      <c r="A69" s="31" t="s">
        <v>110</v>
      </c>
      <c r="B69" s="32">
        <f t="shared" ca="1" si="11"/>
        <v>46105</v>
      </c>
      <c r="C69" s="33">
        <f t="shared" ref="C69:C132" ca="1" si="19">INDIRECT("申込書!n1")</f>
        <v>0</v>
      </c>
      <c r="D69" s="34">
        <v>67</v>
      </c>
      <c r="E69" s="33">
        <f t="shared" ca="1" si="12"/>
        <v>0</v>
      </c>
      <c r="F69" s="35" t="e">
        <f ca="1">VLOOKUP(E69,'照合用(年度更新)'!$A:$F,2,FALSE)</f>
        <v>#N/A</v>
      </c>
      <c r="G69" s="36">
        <f t="shared" ca="1" si="13"/>
        <v>0</v>
      </c>
      <c r="H69" s="31"/>
      <c r="I69" s="37">
        <f t="shared" ca="1" si="14"/>
        <v>0</v>
      </c>
      <c r="J69" s="38">
        <f t="shared" ca="1" si="15"/>
        <v>0</v>
      </c>
      <c r="K69" s="38" t="str">
        <f t="shared" ca="1" si="16"/>
        <v/>
      </c>
      <c r="L69" s="32" t="str">
        <f t="shared" ca="1" si="10"/>
        <v>19000100</v>
      </c>
      <c r="M69" s="39">
        <f t="shared" ca="1" si="17"/>
        <v>0</v>
      </c>
      <c r="N69" s="32">
        <f t="shared" ca="1" si="18"/>
        <v>0</v>
      </c>
      <c r="O69" s="40" t="str">
        <f>IF(申込書!$D$15=0,"",申込書!$D$15)</f>
        <v/>
      </c>
    </row>
    <row r="70" spans="1:15">
      <c r="A70" s="31" t="s">
        <v>110</v>
      </c>
      <c r="B70" s="32">
        <f t="shared" ca="1" si="11"/>
        <v>46105</v>
      </c>
      <c r="C70" s="33">
        <f t="shared" ca="1" si="19"/>
        <v>0</v>
      </c>
      <c r="D70" s="34">
        <v>68</v>
      </c>
      <c r="E70" s="33">
        <f t="shared" ca="1" si="12"/>
        <v>0</v>
      </c>
      <c r="F70" s="35" t="e">
        <f ca="1">VLOOKUP(E70,'照合用(年度更新)'!$A:$F,2,FALSE)</f>
        <v>#N/A</v>
      </c>
      <c r="G70" s="36">
        <f t="shared" ca="1" si="13"/>
        <v>0</v>
      </c>
      <c r="H70" s="31"/>
      <c r="I70" s="37">
        <f t="shared" ca="1" si="14"/>
        <v>0</v>
      </c>
      <c r="J70" s="38">
        <f t="shared" ca="1" si="15"/>
        <v>0</v>
      </c>
      <c r="K70" s="38" t="str">
        <f t="shared" ca="1" si="16"/>
        <v/>
      </c>
      <c r="L70" s="32" t="str">
        <f t="shared" ca="1" si="10"/>
        <v>19000100</v>
      </c>
      <c r="M70" s="39">
        <f t="shared" ca="1" si="17"/>
        <v>0</v>
      </c>
      <c r="N70" s="32">
        <f t="shared" ca="1" si="18"/>
        <v>0</v>
      </c>
      <c r="O70" s="40" t="str">
        <f>IF(申込書!$D$15=0,"",申込書!$D$15)</f>
        <v/>
      </c>
    </row>
    <row r="71" spans="1:15">
      <c r="A71" s="31" t="s">
        <v>110</v>
      </c>
      <c r="B71" s="32">
        <f t="shared" ca="1" si="11"/>
        <v>46105</v>
      </c>
      <c r="C71" s="33">
        <f t="shared" ca="1" si="19"/>
        <v>0</v>
      </c>
      <c r="D71" s="34">
        <v>69</v>
      </c>
      <c r="E71" s="33">
        <f t="shared" ca="1" si="12"/>
        <v>0</v>
      </c>
      <c r="F71" s="35" t="e">
        <f ca="1">VLOOKUP(E71,'照合用(年度更新)'!$A:$F,2,FALSE)</f>
        <v>#N/A</v>
      </c>
      <c r="G71" s="36">
        <f t="shared" ca="1" si="13"/>
        <v>0</v>
      </c>
      <c r="H71" s="31"/>
      <c r="I71" s="37">
        <f t="shared" ca="1" si="14"/>
        <v>0</v>
      </c>
      <c r="J71" s="38">
        <f t="shared" ca="1" si="15"/>
        <v>0</v>
      </c>
      <c r="K71" s="38" t="str">
        <f t="shared" ca="1" si="16"/>
        <v/>
      </c>
      <c r="L71" s="32" t="str">
        <f t="shared" ca="1" si="10"/>
        <v>19000100</v>
      </c>
      <c r="M71" s="39">
        <f t="shared" ca="1" si="17"/>
        <v>0</v>
      </c>
      <c r="N71" s="32">
        <f t="shared" ca="1" si="18"/>
        <v>0</v>
      </c>
      <c r="O71" s="40" t="str">
        <f>IF(申込書!$D$15=0,"",申込書!$D$15)</f>
        <v/>
      </c>
    </row>
    <row r="72" spans="1:15">
      <c r="A72" s="31" t="s">
        <v>110</v>
      </c>
      <c r="B72" s="32">
        <f t="shared" ca="1" si="11"/>
        <v>46105</v>
      </c>
      <c r="C72" s="33">
        <f t="shared" ca="1" si="19"/>
        <v>0</v>
      </c>
      <c r="D72" s="34">
        <v>70</v>
      </c>
      <c r="E72" s="33">
        <f t="shared" ca="1" si="12"/>
        <v>0</v>
      </c>
      <c r="F72" s="35" t="e">
        <f ca="1">VLOOKUP(E72,'照合用(年度更新)'!$A:$F,2,FALSE)</f>
        <v>#N/A</v>
      </c>
      <c r="G72" s="36">
        <f t="shared" ca="1" si="13"/>
        <v>0</v>
      </c>
      <c r="H72" s="31"/>
      <c r="I72" s="37">
        <f t="shared" ca="1" si="14"/>
        <v>0</v>
      </c>
      <c r="J72" s="38">
        <f t="shared" ca="1" si="15"/>
        <v>0</v>
      </c>
      <c r="K72" s="38" t="str">
        <f t="shared" ca="1" si="16"/>
        <v/>
      </c>
      <c r="L72" s="32" t="str">
        <f t="shared" ca="1" si="10"/>
        <v>19000100</v>
      </c>
      <c r="M72" s="39">
        <f t="shared" ca="1" si="17"/>
        <v>0</v>
      </c>
      <c r="N72" s="32">
        <f t="shared" ca="1" si="18"/>
        <v>0</v>
      </c>
      <c r="O72" s="40" t="str">
        <f>IF(申込書!$D$15=0,"",申込書!$D$15)</f>
        <v/>
      </c>
    </row>
    <row r="73" spans="1:15">
      <c r="A73" s="31" t="s">
        <v>110</v>
      </c>
      <c r="B73" s="32">
        <f t="shared" ca="1" si="11"/>
        <v>46105</v>
      </c>
      <c r="C73" s="33">
        <f t="shared" ca="1" si="19"/>
        <v>0</v>
      </c>
      <c r="D73" s="34">
        <v>71</v>
      </c>
      <c r="E73" s="33">
        <f t="shared" ca="1" si="12"/>
        <v>0</v>
      </c>
      <c r="F73" s="35" t="e">
        <f ca="1">VLOOKUP(E73,'照合用(年度更新)'!$A:$F,2,FALSE)</f>
        <v>#N/A</v>
      </c>
      <c r="G73" s="36">
        <f t="shared" ca="1" si="13"/>
        <v>0</v>
      </c>
      <c r="H73" s="31"/>
      <c r="I73" s="37">
        <f t="shared" ca="1" si="14"/>
        <v>0</v>
      </c>
      <c r="J73" s="38">
        <f t="shared" ca="1" si="15"/>
        <v>0</v>
      </c>
      <c r="K73" s="38" t="str">
        <f t="shared" ca="1" si="16"/>
        <v/>
      </c>
      <c r="L73" s="32" t="str">
        <f t="shared" ca="1" si="10"/>
        <v>19000100</v>
      </c>
      <c r="M73" s="39">
        <f t="shared" ca="1" si="17"/>
        <v>0</v>
      </c>
      <c r="N73" s="32">
        <f t="shared" ca="1" si="18"/>
        <v>0</v>
      </c>
      <c r="O73" s="40" t="str">
        <f>IF(申込書!$D$15=0,"",申込書!$D$15)</f>
        <v/>
      </c>
    </row>
    <row r="74" spans="1:15">
      <c r="A74" s="31" t="s">
        <v>110</v>
      </c>
      <c r="B74" s="32">
        <f t="shared" ca="1" si="11"/>
        <v>46105</v>
      </c>
      <c r="C74" s="33">
        <f t="shared" ca="1" si="19"/>
        <v>0</v>
      </c>
      <c r="D74" s="34">
        <v>72</v>
      </c>
      <c r="E74" s="33">
        <f t="shared" ca="1" si="12"/>
        <v>0</v>
      </c>
      <c r="F74" s="35" t="e">
        <f ca="1">VLOOKUP(E74,'照合用(年度更新)'!$A:$F,2,FALSE)</f>
        <v>#N/A</v>
      </c>
      <c r="G74" s="36">
        <f t="shared" ca="1" si="13"/>
        <v>0</v>
      </c>
      <c r="H74" s="31"/>
      <c r="I74" s="37">
        <f t="shared" ca="1" si="14"/>
        <v>0</v>
      </c>
      <c r="J74" s="38">
        <f t="shared" ca="1" si="15"/>
        <v>0</v>
      </c>
      <c r="K74" s="38" t="str">
        <f t="shared" ca="1" si="16"/>
        <v/>
      </c>
      <c r="L74" s="32" t="str">
        <f t="shared" ca="1" si="10"/>
        <v>19000100</v>
      </c>
      <c r="M74" s="39">
        <f t="shared" ca="1" si="17"/>
        <v>0</v>
      </c>
      <c r="N74" s="32">
        <f t="shared" ca="1" si="18"/>
        <v>0</v>
      </c>
      <c r="O74" s="40" t="str">
        <f>IF(申込書!$D$15=0,"",申込書!$D$15)</f>
        <v/>
      </c>
    </row>
    <row r="75" spans="1:15">
      <c r="A75" s="31" t="s">
        <v>110</v>
      </c>
      <c r="B75" s="32">
        <f t="shared" ca="1" si="11"/>
        <v>46105</v>
      </c>
      <c r="C75" s="33">
        <f t="shared" ca="1" si="19"/>
        <v>0</v>
      </c>
      <c r="D75" s="34">
        <v>73</v>
      </c>
      <c r="E75" s="33">
        <f t="shared" ca="1" si="12"/>
        <v>0</v>
      </c>
      <c r="F75" s="35" t="e">
        <f ca="1">VLOOKUP(E75,'照合用(年度更新)'!$A:$F,2,FALSE)</f>
        <v>#N/A</v>
      </c>
      <c r="G75" s="36">
        <f t="shared" ca="1" si="13"/>
        <v>0</v>
      </c>
      <c r="H75" s="31"/>
      <c r="I75" s="37">
        <f t="shared" ca="1" si="14"/>
        <v>0</v>
      </c>
      <c r="J75" s="38">
        <f t="shared" ca="1" si="15"/>
        <v>0</v>
      </c>
      <c r="K75" s="38" t="str">
        <f t="shared" ca="1" si="16"/>
        <v/>
      </c>
      <c r="L75" s="32" t="str">
        <f t="shared" ca="1" si="10"/>
        <v>19000100</v>
      </c>
      <c r="M75" s="39">
        <f t="shared" ca="1" si="17"/>
        <v>0</v>
      </c>
      <c r="N75" s="32">
        <f t="shared" ca="1" si="18"/>
        <v>0</v>
      </c>
      <c r="O75" s="40" t="str">
        <f>IF(申込書!$D$15=0,"",申込書!$D$15)</f>
        <v/>
      </c>
    </row>
    <row r="76" spans="1:15">
      <c r="A76" s="31" t="s">
        <v>110</v>
      </c>
      <c r="B76" s="32">
        <f t="shared" ca="1" si="11"/>
        <v>46105</v>
      </c>
      <c r="C76" s="33">
        <f t="shared" ca="1" si="19"/>
        <v>0</v>
      </c>
      <c r="D76" s="34">
        <v>74</v>
      </c>
      <c r="E76" s="33">
        <f t="shared" ca="1" si="12"/>
        <v>0</v>
      </c>
      <c r="F76" s="35" t="e">
        <f ca="1">VLOOKUP(E76,'照合用(年度更新)'!$A:$F,2,FALSE)</f>
        <v>#N/A</v>
      </c>
      <c r="G76" s="36">
        <f t="shared" ca="1" si="13"/>
        <v>0</v>
      </c>
      <c r="H76" s="31"/>
      <c r="I76" s="37">
        <f t="shared" ca="1" si="14"/>
        <v>0</v>
      </c>
      <c r="J76" s="38">
        <f t="shared" ca="1" si="15"/>
        <v>0</v>
      </c>
      <c r="K76" s="38" t="str">
        <f t="shared" ca="1" si="16"/>
        <v/>
      </c>
      <c r="L76" s="32" t="str">
        <f t="shared" ca="1" si="10"/>
        <v>19000100</v>
      </c>
      <c r="M76" s="39">
        <f t="shared" ca="1" si="17"/>
        <v>0</v>
      </c>
      <c r="N76" s="32">
        <f t="shared" ca="1" si="18"/>
        <v>0</v>
      </c>
      <c r="O76" s="40" t="str">
        <f>IF(申込書!$D$15=0,"",申込書!$D$15)</f>
        <v/>
      </c>
    </row>
    <row r="77" spans="1:15">
      <c r="A77" s="31" t="s">
        <v>110</v>
      </c>
      <c r="B77" s="32">
        <f t="shared" ca="1" si="11"/>
        <v>46105</v>
      </c>
      <c r="C77" s="33">
        <f t="shared" ca="1" si="19"/>
        <v>0</v>
      </c>
      <c r="D77" s="34">
        <v>75</v>
      </c>
      <c r="E77" s="33">
        <f t="shared" ca="1" si="12"/>
        <v>0</v>
      </c>
      <c r="F77" s="35" t="e">
        <f ca="1">VLOOKUP(E77,'照合用(年度更新)'!$A:$F,2,FALSE)</f>
        <v>#N/A</v>
      </c>
      <c r="G77" s="36">
        <f t="shared" ca="1" si="13"/>
        <v>0</v>
      </c>
      <c r="H77" s="31"/>
      <c r="I77" s="37">
        <f t="shared" ca="1" si="14"/>
        <v>0</v>
      </c>
      <c r="J77" s="38">
        <f t="shared" ca="1" si="15"/>
        <v>0</v>
      </c>
      <c r="K77" s="38" t="str">
        <f t="shared" ca="1" si="16"/>
        <v/>
      </c>
      <c r="L77" s="32" t="str">
        <f t="shared" ca="1" si="10"/>
        <v>19000100</v>
      </c>
      <c r="M77" s="39">
        <f t="shared" ca="1" si="17"/>
        <v>0</v>
      </c>
      <c r="N77" s="32">
        <f t="shared" ca="1" si="18"/>
        <v>0</v>
      </c>
      <c r="O77" s="40" t="str">
        <f>IF(申込書!$D$15=0,"",申込書!$D$15)</f>
        <v/>
      </c>
    </row>
    <row r="78" spans="1:15">
      <c r="A78" s="31" t="s">
        <v>110</v>
      </c>
      <c r="B78" s="32">
        <f t="shared" ca="1" si="11"/>
        <v>46105</v>
      </c>
      <c r="C78" s="33">
        <f t="shared" ca="1" si="19"/>
        <v>0</v>
      </c>
      <c r="D78" s="34">
        <v>76</v>
      </c>
      <c r="E78" s="33">
        <f t="shared" ca="1" si="12"/>
        <v>0</v>
      </c>
      <c r="F78" s="35" t="e">
        <f ca="1">VLOOKUP(E78,'照合用(年度更新)'!$A:$F,2,FALSE)</f>
        <v>#N/A</v>
      </c>
      <c r="G78" s="36">
        <f t="shared" ca="1" si="13"/>
        <v>0</v>
      </c>
      <c r="H78" s="31"/>
      <c r="I78" s="37">
        <f t="shared" ca="1" si="14"/>
        <v>0</v>
      </c>
      <c r="J78" s="38">
        <f t="shared" ca="1" si="15"/>
        <v>0</v>
      </c>
      <c r="K78" s="38" t="str">
        <f t="shared" ca="1" si="16"/>
        <v/>
      </c>
      <c r="L78" s="32" t="str">
        <f t="shared" ca="1" si="10"/>
        <v>19000100</v>
      </c>
      <c r="M78" s="39">
        <f t="shared" ca="1" si="17"/>
        <v>0</v>
      </c>
      <c r="N78" s="32">
        <f t="shared" ca="1" si="18"/>
        <v>0</v>
      </c>
      <c r="O78" s="40" t="str">
        <f>IF(申込書!$D$15=0,"",申込書!$D$15)</f>
        <v/>
      </c>
    </row>
    <row r="79" spans="1:15">
      <c r="A79" s="31" t="s">
        <v>110</v>
      </c>
      <c r="B79" s="32">
        <f t="shared" ca="1" si="11"/>
        <v>46105</v>
      </c>
      <c r="C79" s="33">
        <f t="shared" ca="1" si="19"/>
        <v>0</v>
      </c>
      <c r="D79" s="34">
        <v>77</v>
      </c>
      <c r="E79" s="33">
        <f t="shared" ca="1" si="12"/>
        <v>0</v>
      </c>
      <c r="F79" s="35" t="e">
        <f ca="1">VLOOKUP(E79,'照合用(年度更新)'!$A:$F,2,FALSE)</f>
        <v>#N/A</v>
      </c>
      <c r="G79" s="36">
        <f t="shared" ca="1" si="13"/>
        <v>0</v>
      </c>
      <c r="H79" s="31"/>
      <c r="I79" s="37">
        <f t="shared" ca="1" si="14"/>
        <v>0</v>
      </c>
      <c r="J79" s="38">
        <f t="shared" ca="1" si="15"/>
        <v>0</v>
      </c>
      <c r="K79" s="38" t="str">
        <f t="shared" ca="1" si="16"/>
        <v/>
      </c>
      <c r="L79" s="32" t="str">
        <f t="shared" ca="1" si="10"/>
        <v>19000100</v>
      </c>
      <c r="M79" s="39">
        <f t="shared" ca="1" si="17"/>
        <v>0</v>
      </c>
      <c r="N79" s="32">
        <f t="shared" ca="1" si="18"/>
        <v>0</v>
      </c>
      <c r="O79" s="40" t="str">
        <f>IF(申込書!$D$15=0,"",申込書!$D$15)</f>
        <v/>
      </c>
    </row>
    <row r="80" spans="1:15">
      <c r="A80" s="31" t="s">
        <v>110</v>
      </c>
      <c r="B80" s="32">
        <f t="shared" ca="1" si="11"/>
        <v>46105</v>
      </c>
      <c r="C80" s="33">
        <f t="shared" ca="1" si="19"/>
        <v>0</v>
      </c>
      <c r="D80" s="34">
        <v>78</v>
      </c>
      <c r="E80" s="33">
        <f t="shared" ca="1" si="12"/>
        <v>0</v>
      </c>
      <c r="F80" s="35" t="e">
        <f ca="1">VLOOKUP(E80,'照合用(年度更新)'!$A:$F,2,FALSE)</f>
        <v>#N/A</v>
      </c>
      <c r="G80" s="36">
        <f t="shared" ca="1" si="13"/>
        <v>0</v>
      </c>
      <c r="H80" s="31"/>
      <c r="I80" s="37">
        <f t="shared" ca="1" si="14"/>
        <v>0</v>
      </c>
      <c r="J80" s="38">
        <f t="shared" ca="1" si="15"/>
        <v>0</v>
      </c>
      <c r="K80" s="38" t="str">
        <f t="shared" ca="1" si="16"/>
        <v/>
      </c>
      <c r="L80" s="32" t="str">
        <f t="shared" ca="1" si="10"/>
        <v>19000100</v>
      </c>
      <c r="M80" s="39">
        <f t="shared" ca="1" si="17"/>
        <v>0</v>
      </c>
      <c r="N80" s="32">
        <f t="shared" ca="1" si="18"/>
        <v>0</v>
      </c>
      <c r="O80" s="40" t="str">
        <f>IF(申込書!$D$15=0,"",申込書!$D$15)</f>
        <v/>
      </c>
    </row>
    <row r="81" spans="1:15">
      <c r="A81" s="31" t="s">
        <v>110</v>
      </c>
      <c r="B81" s="32">
        <f t="shared" ca="1" si="11"/>
        <v>46105</v>
      </c>
      <c r="C81" s="33">
        <f t="shared" ca="1" si="19"/>
        <v>0</v>
      </c>
      <c r="D81" s="34">
        <v>79</v>
      </c>
      <c r="E81" s="33">
        <f t="shared" ca="1" si="12"/>
        <v>0</v>
      </c>
      <c r="F81" s="35" t="e">
        <f ca="1">VLOOKUP(E81,'照合用(年度更新)'!$A:$F,2,FALSE)</f>
        <v>#N/A</v>
      </c>
      <c r="G81" s="36">
        <f t="shared" ca="1" si="13"/>
        <v>0</v>
      </c>
      <c r="H81" s="31"/>
      <c r="I81" s="37">
        <f t="shared" ca="1" si="14"/>
        <v>0</v>
      </c>
      <c r="J81" s="38">
        <f t="shared" ca="1" si="15"/>
        <v>0</v>
      </c>
      <c r="K81" s="38" t="str">
        <f t="shared" ca="1" si="16"/>
        <v/>
      </c>
      <c r="L81" s="32" t="str">
        <f t="shared" ca="1" si="10"/>
        <v>19000100</v>
      </c>
      <c r="M81" s="39">
        <f t="shared" ca="1" si="17"/>
        <v>0</v>
      </c>
      <c r="N81" s="32">
        <f t="shared" ca="1" si="18"/>
        <v>0</v>
      </c>
      <c r="O81" s="40" t="str">
        <f>IF(申込書!$D$15=0,"",申込書!$D$15)</f>
        <v/>
      </c>
    </row>
    <row r="82" spans="1:15">
      <c r="A82" s="31" t="s">
        <v>110</v>
      </c>
      <c r="B82" s="32">
        <f t="shared" ca="1" si="11"/>
        <v>46105</v>
      </c>
      <c r="C82" s="33">
        <f t="shared" ca="1" si="19"/>
        <v>0</v>
      </c>
      <c r="D82" s="34">
        <v>80</v>
      </c>
      <c r="E82" s="33">
        <f t="shared" ca="1" si="12"/>
        <v>0</v>
      </c>
      <c r="F82" s="35" t="e">
        <f ca="1">VLOOKUP(E82,'照合用(年度更新)'!$A:$F,2,FALSE)</f>
        <v>#N/A</v>
      </c>
      <c r="G82" s="36">
        <f t="shared" ca="1" si="13"/>
        <v>0</v>
      </c>
      <c r="H82" s="31"/>
      <c r="I82" s="37">
        <f t="shared" ca="1" si="14"/>
        <v>0</v>
      </c>
      <c r="J82" s="38">
        <f t="shared" ca="1" si="15"/>
        <v>0</v>
      </c>
      <c r="K82" s="38" t="str">
        <f t="shared" ca="1" si="16"/>
        <v/>
      </c>
      <c r="L82" s="32" t="str">
        <f t="shared" ca="1" si="10"/>
        <v>19000100</v>
      </c>
      <c r="M82" s="39">
        <f t="shared" ca="1" si="17"/>
        <v>0</v>
      </c>
      <c r="N82" s="32">
        <f t="shared" ca="1" si="18"/>
        <v>0</v>
      </c>
      <c r="O82" s="40" t="str">
        <f>IF(申込書!$D$15=0,"",申込書!$D$15)</f>
        <v/>
      </c>
    </row>
    <row r="83" spans="1:15">
      <c r="A83" s="31" t="s">
        <v>110</v>
      </c>
      <c r="B83" s="32">
        <f t="shared" ca="1" si="11"/>
        <v>46105</v>
      </c>
      <c r="C83" s="33">
        <f t="shared" ca="1" si="19"/>
        <v>0</v>
      </c>
      <c r="D83" s="34">
        <v>81</v>
      </c>
      <c r="E83" s="33">
        <f t="shared" ca="1" si="12"/>
        <v>0</v>
      </c>
      <c r="F83" s="35" t="e">
        <f ca="1">VLOOKUP(E83,'照合用(年度更新)'!$A:$F,2,FALSE)</f>
        <v>#N/A</v>
      </c>
      <c r="G83" s="36">
        <f t="shared" ca="1" si="13"/>
        <v>0</v>
      </c>
      <c r="H83" s="31"/>
      <c r="I83" s="37">
        <f t="shared" ca="1" si="14"/>
        <v>0</v>
      </c>
      <c r="J83" s="38">
        <f t="shared" ca="1" si="15"/>
        <v>0</v>
      </c>
      <c r="K83" s="38" t="str">
        <f t="shared" ca="1" si="16"/>
        <v/>
      </c>
      <c r="L83" s="32" t="str">
        <f t="shared" ca="1" si="10"/>
        <v>19000100</v>
      </c>
      <c r="M83" s="39">
        <f t="shared" ca="1" si="17"/>
        <v>0</v>
      </c>
      <c r="N83" s="32">
        <f t="shared" ca="1" si="18"/>
        <v>0</v>
      </c>
      <c r="O83" s="40" t="str">
        <f>IF(申込書!$D$15=0,"",申込書!$D$15)</f>
        <v/>
      </c>
    </row>
    <row r="84" spans="1:15">
      <c r="A84" s="31" t="s">
        <v>110</v>
      </c>
      <c r="B84" s="32">
        <f t="shared" ca="1" si="11"/>
        <v>46105</v>
      </c>
      <c r="C84" s="33">
        <f t="shared" ca="1" si="19"/>
        <v>0</v>
      </c>
      <c r="D84" s="34">
        <v>82</v>
      </c>
      <c r="E84" s="33">
        <f t="shared" ca="1" si="12"/>
        <v>0</v>
      </c>
      <c r="F84" s="35" t="e">
        <f ca="1">VLOOKUP(E84,'照合用(年度更新)'!$A:$F,2,FALSE)</f>
        <v>#N/A</v>
      </c>
      <c r="G84" s="36">
        <f t="shared" ca="1" si="13"/>
        <v>0</v>
      </c>
      <c r="H84" s="31"/>
      <c r="I84" s="37">
        <f t="shared" ca="1" si="14"/>
        <v>0</v>
      </c>
      <c r="J84" s="38">
        <f t="shared" ca="1" si="15"/>
        <v>0</v>
      </c>
      <c r="K84" s="38" t="str">
        <f t="shared" ca="1" si="16"/>
        <v/>
      </c>
      <c r="L84" s="32" t="str">
        <f t="shared" ca="1" si="10"/>
        <v>19000100</v>
      </c>
      <c r="M84" s="39">
        <f t="shared" ca="1" si="17"/>
        <v>0</v>
      </c>
      <c r="N84" s="32">
        <f t="shared" ca="1" si="18"/>
        <v>0</v>
      </c>
      <c r="O84" s="40" t="str">
        <f>IF(申込書!$D$15=0,"",申込書!$D$15)</f>
        <v/>
      </c>
    </row>
    <row r="85" spans="1:15">
      <c r="A85" s="31" t="s">
        <v>110</v>
      </c>
      <c r="B85" s="32">
        <f t="shared" ca="1" si="11"/>
        <v>46105</v>
      </c>
      <c r="C85" s="33">
        <f t="shared" ca="1" si="19"/>
        <v>0</v>
      </c>
      <c r="D85" s="34">
        <v>83</v>
      </c>
      <c r="E85" s="33">
        <f t="shared" ca="1" si="12"/>
        <v>0</v>
      </c>
      <c r="F85" s="35" t="e">
        <f ca="1">VLOOKUP(E85,'照合用(年度更新)'!$A:$F,2,FALSE)</f>
        <v>#N/A</v>
      </c>
      <c r="G85" s="36">
        <f t="shared" ca="1" si="13"/>
        <v>0</v>
      </c>
      <c r="H85" s="31"/>
      <c r="I85" s="37">
        <f t="shared" ca="1" si="14"/>
        <v>0</v>
      </c>
      <c r="J85" s="38">
        <f t="shared" ca="1" si="15"/>
        <v>0</v>
      </c>
      <c r="K85" s="38" t="str">
        <f t="shared" ca="1" si="16"/>
        <v/>
      </c>
      <c r="L85" s="32" t="str">
        <f t="shared" ca="1" si="10"/>
        <v>19000100</v>
      </c>
      <c r="M85" s="39">
        <f t="shared" ca="1" si="17"/>
        <v>0</v>
      </c>
      <c r="N85" s="32">
        <f t="shared" ca="1" si="18"/>
        <v>0</v>
      </c>
      <c r="O85" s="40" t="str">
        <f>IF(申込書!$D$15=0,"",申込書!$D$15)</f>
        <v/>
      </c>
    </row>
    <row r="86" spans="1:15">
      <c r="A86" s="31" t="s">
        <v>110</v>
      </c>
      <c r="B86" s="32">
        <f t="shared" ca="1" si="11"/>
        <v>46105</v>
      </c>
      <c r="C86" s="33">
        <f t="shared" ca="1" si="19"/>
        <v>0</v>
      </c>
      <c r="D86" s="34">
        <v>84</v>
      </c>
      <c r="E86" s="33">
        <f t="shared" ca="1" si="12"/>
        <v>0</v>
      </c>
      <c r="F86" s="35" t="e">
        <f ca="1">VLOOKUP(E86,'照合用(年度更新)'!$A:$F,2,FALSE)</f>
        <v>#N/A</v>
      </c>
      <c r="G86" s="36">
        <f t="shared" ca="1" si="13"/>
        <v>0</v>
      </c>
      <c r="H86" s="31"/>
      <c r="I86" s="37">
        <f t="shared" ca="1" si="14"/>
        <v>0</v>
      </c>
      <c r="J86" s="38">
        <f t="shared" ca="1" si="15"/>
        <v>0</v>
      </c>
      <c r="K86" s="38" t="str">
        <f t="shared" ca="1" si="16"/>
        <v/>
      </c>
      <c r="L86" s="32" t="str">
        <f t="shared" ca="1" si="10"/>
        <v>19000100</v>
      </c>
      <c r="M86" s="39">
        <f t="shared" ca="1" si="17"/>
        <v>0</v>
      </c>
      <c r="N86" s="32">
        <f t="shared" ca="1" si="18"/>
        <v>0</v>
      </c>
      <c r="O86" s="40" t="str">
        <f>IF(申込書!$D$15=0,"",申込書!$D$15)</f>
        <v/>
      </c>
    </row>
    <row r="87" spans="1:15">
      <c r="A87" s="31" t="s">
        <v>110</v>
      </c>
      <c r="B87" s="32">
        <f t="shared" ca="1" si="11"/>
        <v>46105</v>
      </c>
      <c r="C87" s="33">
        <f t="shared" ca="1" si="19"/>
        <v>0</v>
      </c>
      <c r="D87" s="34">
        <v>85</v>
      </c>
      <c r="E87" s="33">
        <f t="shared" ca="1" si="12"/>
        <v>0</v>
      </c>
      <c r="F87" s="35" t="e">
        <f ca="1">VLOOKUP(E87,'照合用(年度更新)'!$A:$F,2,FALSE)</f>
        <v>#N/A</v>
      </c>
      <c r="G87" s="36">
        <f t="shared" ca="1" si="13"/>
        <v>0</v>
      </c>
      <c r="H87" s="31"/>
      <c r="I87" s="37">
        <f t="shared" ca="1" si="14"/>
        <v>0</v>
      </c>
      <c r="J87" s="38">
        <f t="shared" ca="1" si="15"/>
        <v>0</v>
      </c>
      <c r="K87" s="38" t="str">
        <f t="shared" ca="1" si="16"/>
        <v/>
      </c>
      <c r="L87" s="32" t="str">
        <f t="shared" ca="1" si="10"/>
        <v>19000100</v>
      </c>
      <c r="M87" s="39">
        <f t="shared" ca="1" si="17"/>
        <v>0</v>
      </c>
      <c r="N87" s="32">
        <f t="shared" ca="1" si="18"/>
        <v>0</v>
      </c>
      <c r="O87" s="40" t="str">
        <f>IF(申込書!$D$15=0,"",申込書!$D$15)</f>
        <v/>
      </c>
    </row>
    <row r="88" spans="1:15">
      <c r="A88" s="31" t="s">
        <v>110</v>
      </c>
      <c r="B88" s="32">
        <f t="shared" ca="1" si="11"/>
        <v>46105</v>
      </c>
      <c r="C88" s="33">
        <f t="shared" ca="1" si="19"/>
        <v>0</v>
      </c>
      <c r="D88" s="34">
        <v>86</v>
      </c>
      <c r="E88" s="33">
        <f t="shared" ca="1" si="12"/>
        <v>0</v>
      </c>
      <c r="F88" s="35" t="e">
        <f ca="1">VLOOKUP(E88,'照合用(年度更新)'!$A:$F,2,FALSE)</f>
        <v>#N/A</v>
      </c>
      <c r="G88" s="36">
        <f t="shared" ca="1" si="13"/>
        <v>0</v>
      </c>
      <c r="H88" s="31"/>
      <c r="I88" s="37">
        <f t="shared" ca="1" si="14"/>
        <v>0</v>
      </c>
      <c r="J88" s="38">
        <f t="shared" ca="1" si="15"/>
        <v>0</v>
      </c>
      <c r="K88" s="38" t="str">
        <f t="shared" ca="1" si="16"/>
        <v/>
      </c>
      <c r="L88" s="32" t="str">
        <f t="shared" ca="1" si="10"/>
        <v>19000100</v>
      </c>
      <c r="M88" s="39">
        <f t="shared" ca="1" si="17"/>
        <v>0</v>
      </c>
      <c r="N88" s="32">
        <f t="shared" ca="1" si="18"/>
        <v>0</v>
      </c>
      <c r="O88" s="40" t="str">
        <f>IF(申込書!$D$15=0,"",申込書!$D$15)</f>
        <v/>
      </c>
    </row>
    <row r="89" spans="1:15">
      <c r="A89" s="31" t="s">
        <v>110</v>
      </c>
      <c r="B89" s="32">
        <f t="shared" ca="1" si="11"/>
        <v>46105</v>
      </c>
      <c r="C89" s="33">
        <f t="shared" ca="1" si="19"/>
        <v>0</v>
      </c>
      <c r="D89" s="34">
        <v>87</v>
      </c>
      <c r="E89" s="33">
        <f t="shared" ca="1" si="12"/>
        <v>0</v>
      </c>
      <c r="F89" s="35" t="e">
        <f ca="1">VLOOKUP(E89,'照合用(年度更新)'!$A:$F,2,FALSE)</f>
        <v>#N/A</v>
      </c>
      <c r="G89" s="36">
        <f t="shared" ca="1" si="13"/>
        <v>0</v>
      </c>
      <c r="H89" s="31"/>
      <c r="I89" s="37">
        <f t="shared" ca="1" si="14"/>
        <v>0</v>
      </c>
      <c r="J89" s="38">
        <f t="shared" ca="1" si="15"/>
        <v>0</v>
      </c>
      <c r="K89" s="38" t="str">
        <f t="shared" ca="1" si="16"/>
        <v/>
      </c>
      <c r="L89" s="32" t="str">
        <f t="shared" ca="1" si="10"/>
        <v>19000100</v>
      </c>
      <c r="M89" s="39">
        <f t="shared" ca="1" si="17"/>
        <v>0</v>
      </c>
      <c r="N89" s="32">
        <f t="shared" ca="1" si="18"/>
        <v>0</v>
      </c>
      <c r="O89" s="40" t="str">
        <f>IF(申込書!$D$15=0,"",申込書!$D$15)</f>
        <v/>
      </c>
    </row>
    <row r="90" spans="1:15">
      <c r="A90" s="31" t="s">
        <v>110</v>
      </c>
      <c r="B90" s="32">
        <f t="shared" ca="1" si="11"/>
        <v>46105</v>
      </c>
      <c r="C90" s="33">
        <f t="shared" ca="1" si="19"/>
        <v>0</v>
      </c>
      <c r="D90" s="34">
        <v>88</v>
      </c>
      <c r="E90" s="33">
        <f t="shared" ca="1" si="12"/>
        <v>0</v>
      </c>
      <c r="F90" s="35" t="e">
        <f ca="1">VLOOKUP(E90,'照合用(年度更新)'!$A:$F,2,FALSE)</f>
        <v>#N/A</v>
      </c>
      <c r="G90" s="36">
        <f t="shared" ca="1" si="13"/>
        <v>0</v>
      </c>
      <c r="H90" s="31"/>
      <c r="I90" s="37">
        <f t="shared" ca="1" si="14"/>
        <v>0</v>
      </c>
      <c r="J90" s="38">
        <f t="shared" ca="1" si="15"/>
        <v>0</v>
      </c>
      <c r="K90" s="38" t="str">
        <f t="shared" ca="1" si="16"/>
        <v/>
      </c>
      <c r="L90" s="32" t="str">
        <f t="shared" ca="1" si="10"/>
        <v>19000100</v>
      </c>
      <c r="M90" s="39">
        <f t="shared" ca="1" si="17"/>
        <v>0</v>
      </c>
      <c r="N90" s="32">
        <f t="shared" ca="1" si="18"/>
        <v>0</v>
      </c>
      <c r="O90" s="40" t="str">
        <f>IF(申込書!$D$15=0,"",申込書!$D$15)</f>
        <v/>
      </c>
    </row>
    <row r="91" spans="1:15">
      <c r="A91" s="31" t="s">
        <v>110</v>
      </c>
      <c r="B91" s="32">
        <f t="shared" ca="1" si="11"/>
        <v>46105</v>
      </c>
      <c r="C91" s="33">
        <f t="shared" ca="1" si="19"/>
        <v>0</v>
      </c>
      <c r="D91" s="34">
        <v>89</v>
      </c>
      <c r="E91" s="33">
        <f t="shared" ca="1" si="12"/>
        <v>0</v>
      </c>
      <c r="F91" s="35" t="e">
        <f ca="1">VLOOKUP(E91,'照合用(年度更新)'!$A:$F,2,FALSE)</f>
        <v>#N/A</v>
      </c>
      <c r="G91" s="36">
        <f t="shared" ca="1" si="13"/>
        <v>0</v>
      </c>
      <c r="H91" s="31"/>
      <c r="I91" s="37">
        <f t="shared" ca="1" si="14"/>
        <v>0</v>
      </c>
      <c r="J91" s="38">
        <f t="shared" ca="1" si="15"/>
        <v>0</v>
      </c>
      <c r="K91" s="38" t="str">
        <f t="shared" ca="1" si="16"/>
        <v/>
      </c>
      <c r="L91" s="32" t="str">
        <f t="shared" ca="1" si="10"/>
        <v>19000100</v>
      </c>
      <c r="M91" s="39">
        <f t="shared" ca="1" si="17"/>
        <v>0</v>
      </c>
      <c r="N91" s="32">
        <f t="shared" ca="1" si="18"/>
        <v>0</v>
      </c>
      <c r="O91" s="40" t="str">
        <f>IF(申込書!$D$15=0,"",申込書!$D$15)</f>
        <v/>
      </c>
    </row>
    <row r="92" spans="1:15">
      <c r="A92" s="31" t="s">
        <v>110</v>
      </c>
      <c r="B92" s="32">
        <f t="shared" ca="1" si="11"/>
        <v>46105</v>
      </c>
      <c r="C92" s="33">
        <f t="shared" ca="1" si="19"/>
        <v>0</v>
      </c>
      <c r="D92" s="34">
        <v>90</v>
      </c>
      <c r="E92" s="33">
        <f t="shared" ca="1" si="12"/>
        <v>0</v>
      </c>
      <c r="F92" s="35" t="e">
        <f ca="1">VLOOKUP(E92,'照合用(年度更新)'!$A:$F,2,FALSE)</f>
        <v>#N/A</v>
      </c>
      <c r="G92" s="36">
        <f t="shared" ca="1" si="13"/>
        <v>0</v>
      </c>
      <c r="H92" s="31"/>
      <c r="I92" s="37">
        <f t="shared" ca="1" si="14"/>
        <v>0</v>
      </c>
      <c r="J92" s="38">
        <f t="shared" ca="1" si="15"/>
        <v>0</v>
      </c>
      <c r="K92" s="38" t="str">
        <f t="shared" ca="1" si="16"/>
        <v/>
      </c>
      <c r="L92" s="32" t="str">
        <f t="shared" ca="1" si="10"/>
        <v>19000100</v>
      </c>
      <c r="M92" s="39">
        <f t="shared" ca="1" si="17"/>
        <v>0</v>
      </c>
      <c r="N92" s="32">
        <f t="shared" ca="1" si="18"/>
        <v>0</v>
      </c>
      <c r="O92" s="40" t="str">
        <f>IF(申込書!$D$15=0,"",申込書!$D$15)</f>
        <v/>
      </c>
    </row>
    <row r="93" spans="1:15">
      <c r="A93" s="31" t="s">
        <v>110</v>
      </c>
      <c r="B93" s="32">
        <f t="shared" ca="1" si="11"/>
        <v>46105</v>
      </c>
      <c r="C93" s="33">
        <f t="shared" ca="1" si="19"/>
        <v>0</v>
      </c>
      <c r="D93" s="34">
        <v>91</v>
      </c>
      <c r="E93" s="33">
        <f t="shared" ca="1" si="12"/>
        <v>0</v>
      </c>
      <c r="F93" s="35" t="e">
        <f ca="1">VLOOKUP(E93,'照合用(年度更新)'!$A:$F,2,FALSE)</f>
        <v>#N/A</v>
      </c>
      <c r="G93" s="36">
        <f t="shared" ca="1" si="13"/>
        <v>0</v>
      </c>
      <c r="H93" s="31"/>
      <c r="I93" s="37">
        <f t="shared" ca="1" si="14"/>
        <v>0</v>
      </c>
      <c r="J93" s="38">
        <f t="shared" ca="1" si="15"/>
        <v>0</v>
      </c>
      <c r="K93" s="38" t="str">
        <f t="shared" ca="1" si="16"/>
        <v/>
      </c>
      <c r="L93" s="32" t="str">
        <f t="shared" ca="1" si="10"/>
        <v>19000100</v>
      </c>
      <c r="M93" s="39">
        <f t="shared" ca="1" si="17"/>
        <v>0</v>
      </c>
      <c r="N93" s="32">
        <f t="shared" ca="1" si="18"/>
        <v>0</v>
      </c>
      <c r="O93" s="40" t="str">
        <f>IF(申込書!$D$15=0,"",申込書!$D$15)</f>
        <v/>
      </c>
    </row>
    <row r="94" spans="1:15">
      <c r="A94" s="31" t="s">
        <v>110</v>
      </c>
      <c r="B94" s="32">
        <f t="shared" ca="1" si="11"/>
        <v>46105</v>
      </c>
      <c r="C94" s="33">
        <f t="shared" ca="1" si="19"/>
        <v>0</v>
      </c>
      <c r="D94" s="34">
        <v>92</v>
      </c>
      <c r="E94" s="33">
        <f t="shared" ca="1" si="12"/>
        <v>0</v>
      </c>
      <c r="F94" s="35" t="e">
        <f ca="1">VLOOKUP(E94,'照合用(年度更新)'!$A:$F,2,FALSE)</f>
        <v>#N/A</v>
      </c>
      <c r="G94" s="36">
        <f t="shared" ca="1" si="13"/>
        <v>0</v>
      </c>
      <c r="H94" s="31"/>
      <c r="I94" s="37">
        <f t="shared" ca="1" si="14"/>
        <v>0</v>
      </c>
      <c r="J94" s="38">
        <f t="shared" ca="1" si="15"/>
        <v>0</v>
      </c>
      <c r="K94" s="38" t="str">
        <f t="shared" ca="1" si="16"/>
        <v/>
      </c>
      <c r="L94" s="32" t="str">
        <f t="shared" ca="1" si="10"/>
        <v>19000100</v>
      </c>
      <c r="M94" s="39">
        <f t="shared" ca="1" si="17"/>
        <v>0</v>
      </c>
      <c r="N94" s="32">
        <f t="shared" ca="1" si="18"/>
        <v>0</v>
      </c>
      <c r="O94" s="40" t="str">
        <f>IF(申込書!$D$15=0,"",申込書!$D$15)</f>
        <v/>
      </c>
    </row>
    <row r="95" spans="1:15">
      <c r="A95" s="31" t="s">
        <v>110</v>
      </c>
      <c r="B95" s="32">
        <f t="shared" ca="1" si="11"/>
        <v>46105</v>
      </c>
      <c r="C95" s="33">
        <f t="shared" ca="1" si="19"/>
        <v>0</v>
      </c>
      <c r="D95" s="34">
        <v>93</v>
      </c>
      <c r="E95" s="33">
        <f t="shared" ca="1" si="12"/>
        <v>0</v>
      </c>
      <c r="F95" s="35" t="e">
        <f ca="1">VLOOKUP(E95,'照合用(年度更新)'!$A:$F,2,FALSE)</f>
        <v>#N/A</v>
      </c>
      <c r="G95" s="36">
        <f t="shared" ca="1" si="13"/>
        <v>0</v>
      </c>
      <c r="H95" s="31"/>
      <c r="I95" s="37">
        <f t="shared" ca="1" si="14"/>
        <v>0</v>
      </c>
      <c r="J95" s="38">
        <f t="shared" ca="1" si="15"/>
        <v>0</v>
      </c>
      <c r="K95" s="38" t="str">
        <f t="shared" ca="1" si="16"/>
        <v/>
      </c>
      <c r="L95" s="32" t="str">
        <f t="shared" ca="1" si="10"/>
        <v>19000100</v>
      </c>
      <c r="M95" s="39">
        <f t="shared" ca="1" si="17"/>
        <v>0</v>
      </c>
      <c r="N95" s="32">
        <f t="shared" ca="1" si="18"/>
        <v>0</v>
      </c>
      <c r="O95" s="40" t="str">
        <f>IF(申込書!$D$15=0,"",申込書!$D$15)</f>
        <v/>
      </c>
    </row>
    <row r="96" spans="1:15">
      <c r="A96" s="31" t="s">
        <v>110</v>
      </c>
      <c r="B96" s="32">
        <f t="shared" ca="1" si="11"/>
        <v>46105</v>
      </c>
      <c r="C96" s="33">
        <f t="shared" ca="1" si="19"/>
        <v>0</v>
      </c>
      <c r="D96" s="34">
        <v>94</v>
      </c>
      <c r="E96" s="33">
        <f t="shared" ca="1" si="12"/>
        <v>0</v>
      </c>
      <c r="F96" s="35" t="e">
        <f ca="1">VLOOKUP(E96,'照合用(年度更新)'!$A:$F,2,FALSE)</f>
        <v>#N/A</v>
      </c>
      <c r="G96" s="36">
        <f t="shared" ca="1" si="13"/>
        <v>0</v>
      </c>
      <c r="H96" s="31"/>
      <c r="I96" s="37">
        <f t="shared" ca="1" si="14"/>
        <v>0</v>
      </c>
      <c r="J96" s="38">
        <f t="shared" ca="1" si="15"/>
        <v>0</v>
      </c>
      <c r="K96" s="38" t="str">
        <f t="shared" ca="1" si="16"/>
        <v/>
      </c>
      <c r="L96" s="32" t="str">
        <f t="shared" ca="1" si="10"/>
        <v>19000100</v>
      </c>
      <c r="M96" s="39">
        <f t="shared" ca="1" si="17"/>
        <v>0</v>
      </c>
      <c r="N96" s="32">
        <f t="shared" ca="1" si="18"/>
        <v>0</v>
      </c>
      <c r="O96" s="40" t="str">
        <f>IF(申込書!$D$15=0,"",申込書!$D$15)</f>
        <v/>
      </c>
    </row>
    <row r="97" spans="1:15">
      <c r="A97" s="31" t="s">
        <v>110</v>
      </c>
      <c r="B97" s="32">
        <f t="shared" ca="1" si="11"/>
        <v>46105</v>
      </c>
      <c r="C97" s="33">
        <f t="shared" ca="1" si="19"/>
        <v>0</v>
      </c>
      <c r="D97" s="34">
        <v>95</v>
      </c>
      <c r="E97" s="33">
        <f t="shared" ca="1" si="12"/>
        <v>0</v>
      </c>
      <c r="F97" s="35" t="e">
        <f ca="1">VLOOKUP(E97,'照合用(年度更新)'!$A:$F,2,FALSE)</f>
        <v>#N/A</v>
      </c>
      <c r="G97" s="36">
        <f t="shared" ca="1" si="13"/>
        <v>0</v>
      </c>
      <c r="H97" s="31"/>
      <c r="I97" s="37">
        <f t="shared" ca="1" si="14"/>
        <v>0</v>
      </c>
      <c r="J97" s="38">
        <f t="shared" ca="1" si="15"/>
        <v>0</v>
      </c>
      <c r="K97" s="38" t="str">
        <f t="shared" ca="1" si="16"/>
        <v/>
      </c>
      <c r="L97" s="32" t="str">
        <f t="shared" ca="1" si="10"/>
        <v>19000100</v>
      </c>
      <c r="M97" s="39">
        <f t="shared" ca="1" si="17"/>
        <v>0</v>
      </c>
      <c r="N97" s="32">
        <f t="shared" ca="1" si="18"/>
        <v>0</v>
      </c>
      <c r="O97" s="40" t="str">
        <f>IF(申込書!$D$15=0,"",申込書!$D$15)</f>
        <v/>
      </c>
    </row>
    <row r="98" spans="1:15">
      <c r="A98" s="31" t="s">
        <v>110</v>
      </c>
      <c r="B98" s="32">
        <f t="shared" ca="1" si="11"/>
        <v>46105</v>
      </c>
      <c r="C98" s="33">
        <f t="shared" ca="1" si="19"/>
        <v>0</v>
      </c>
      <c r="D98" s="34">
        <v>96</v>
      </c>
      <c r="E98" s="33">
        <f t="shared" ca="1" si="12"/>
        <v>0</v>
      </c>
      <c r="F98" s="35" t="e">
        <f ca="1">VLOOKUP(E98,'照合用(年度更新)'!$A:$F,2,FALSE)</f>
        <v>#N/A</v>
      </c>
      <c r="G98" s="36">
        <f t="shared" ca="1" si="13"/>
        <v>0</v>
      </c>
      <c r="H98" s="31"/>
      <c r="I98" s="37">
        <f t="shared" ca="1" si="14"/>
        <v>0</v>
      </c>
      <c r="J98" s="38">
        <f t="shared" ca="1" si="15"/>
        <v>0</v>
      </c>
      <c r="K98" s="38" t="str">
        <f t="shared" ca="1" si="16"/>
        <v/>
      </c>
      <c r="L98" s="32" t="str">
        <f t="shared" ca="1" si="10"/>
        <v>19000100</v>
      </c>
      <c r="M98" s="39">
        <f t="shared" ca="1" si="17"/>
        <v>0</v>
      </c>
      <c r="N98" s="32">
        <f t="shared" ca="1" si="18"/>
        <v>0</v>
      </c>
      <c r="O98" s="40" t="str">
        <f>IF(申込書!$D$15=0,"",申込書!$D$15)</f>
        <v/>
      </c>
    </row>
    <row r="99" spans="1:15">
      <c r="A99" s="31" t="s">
        <v>110</v>
      </c>
      <c r="B99" s="32">
        <f t="shared" ca="1" si="11"/>
        <v>46105</v>
      </c>
      <c r="C99" s="33">
        <f t="shared" ca="1" si="19"/>
        <v>0</v>
      </c>
      <c r="D99" s="34">
        <v>97</v>
      </c>
      <c r="E99" s="33">
        <f t="shared" ca="1" si="12"/>
        <v>0</v>
      </c>
      <c r="F99" s="35" t="e">
        <f ca="1">VLOOKUP(E99,'照合用(年度更新)'!$A:$F,2,FALSE)</f>
        <v>#N/A</v>
      </c>
      <c r="G99" s="36">
        <f t="shared" ca="1" si="13"/>
        <v>0</v>
      </c>
      <c r="H99" s="31"/>
      <c r="I99" s="37">
        <f t="shared" ca="1" si="14"/>
        <v>0</v>
      </c>
      <c r="J99" s="38">
        <f t="shared" ca="1" si="15"/>
        <v>0</v>
      </c>
      <c r="K99" s="38" t="str">
        <f t="shared" ca="1" si="16"/>
        <v/>
      </c>
      <c r="L99" s="32" t="str">
        <f t="shared" ca="1" si="10"/>
        <v>19000100</v>
      </c>
      <c r="M99" s="39">
        <f t="shared" ca="1" si="17"/>
        <v>0</v>
      </c>
      <c r="N99" s="32">
        <f t="shared" ca="1" si="18"/>
        <v>0</v>
      </c>
      <c r="O99" s="40" t="str">
        <f>IF(申込書!$D$15=0,"",申込書!$D$15)</f>
        <v/>
      </c>
    </row>
    <row r="100" spans="1:15">
      <c r="A100" s="31" t="s">
        <v>110</v>
      </c>
      <c r="B100" s="32">
        <f t="shared" ca="1" si="11"/>
        <v>46105</v>
      </c>
      <c r="C100" s="33">
        <f t="shared" ca="1" si="19"/>
        <v>0</v>
      </c>
      <c r="D100" s="34">
        <v>98</v>
      </c>
      <c r="E100" s="33">
        <f t="shared" ca="1" si="12"/>
        <v>0</v>
      </c>
      <c r="F100" s="35" t="e">
        <f ca="1">VLOOKUP(E100,'照合用(年度更新)'!$A:$F,2,FALSE)</f>
        <v>#N/A</v>
      </c>
      <c r="G100" s="36">
        <f t="shared" ca="1" si="13"/>
        <v>0</v>
      </c>
      <c r="H100" s="31"/>
      <c r="I100" s="37">
        <f t="shared" ca="1" si="14"/>
        <v>0</v>
      </c>
      <c r="J100" s="38">
        <f t="shared" ca="1" si="15"/>
        <v>0</v>
      </c>
      <c r="K100" s="38" t="str">
        <f t="shared" ca="1" si="16"/>
        <v/>
      </c>
      <c r="L100" s="32" t="str">
        <f t="shared" ca="1" si="10"/>
        <v>19000100</v>
      </c>
      <c r="M100" s="39">
        <f t="shared" ca="1" si="17"/>
        <v>0</v>
      </c>
      <c r="N100" s="32">
        <f t="shared" ca="1" si="18"/>
        <v>0</v>
      </c>
      <c r="O100" s="40" t="str">
        <f>IF(申込書!$D$15=0,"",申込書!$D$15)</f>
        <v/>
      </c>
    </row>
    <row r="101" spans="1:15">
      <c r="A101" s="31" t="s">
        <v>110</v>
      </c>
      <c r="B101" s="32">
        <f t="shared" ca="1" si="11"/>
        <v>46105</v>
      </c>
      <c r="C101" s="33">
        <f t="shared" ca="1" si="19"/>
        <v>0</v>
      </c>
      <c r="D101" s="34">
        <v>99</v>
      </c>
      <c r="E101" s="33">
        <f t="shared" ca="1" si="12"/>
        <v>0</v>
      </c>
      <c r="F101" s="35" t="e">
        <f ca="1">VLOOKUP(E101,'照合用(年度更新)'!$A:$F,2,FALSE)</f>
        <v>#N/A</v>
      </c>
      <c r="G101" s="36">
        <f t="shared" ca="1" si="13"/>
        <v>0</v>
      </c>
      <c r="H101" s="31"/>
      <c r="I101" s="37">
        <f t="shared" ca="1" si="14"/>
        <v>0</v>
      </c>
      <c r="J101" s="38">
        <f t="shared" ca="1" si="15"/>
        <v>0</v>
      </c>
      <c r="K101" s="38" t="str">
        <f t="shared" ca="1" si="16"/>
        <v/>
      </c>
      <c r="L101" s="32" t="str">
        <f t="shared" ca="1" si="10"/>
        <v>19000100</v>
      </c>
      <c r="M101" s="39">
        <f t="shared" ca="1" si="17"/>
        <v>0</v>
      </c>
      <c r="N101" s="32">
        <f t="shared" ca="1" si="18"/>
        <v>0</v>
      </c>
      <c r="O101" s="40" t="str">
        <f>IF(申込書!$D$15=0,"",申込書!$D$15)</f>
        <v/>
      </c>
    </row>
    <row r="102" spans="1:15">
      <c r="A102" s="31" t="s">
        <v>110</v>
      </c>
      <c r="B102" s="32">
        <f t="shared" ca="1" si="11"/>
        <v>46105</v>
      </c>
      <c r="C102" s="33">
        <f t="shared" ca="1" si="19"/>
        <v>0</v>
      </c>
      <c r="D102" s="34">
        <v>100</v>
      </c>
      <c r="E102" s="33">
        <f t="shared" ca="1" si="12"/>
        <v>0</v>
      </c>
      <c r="F102" s="35" t="e">
        <f ca="1">VLOOKUP(E102,'照合用(年度更新)'!$A:$F,2,FALSE)</f>
        <v>#N/A</v>
      </c>
      <c r="G102" s="36">
        <f t="shared" ca="1" si="13"/>
        <v>0</v>
      </c>
      <c r="H102" s="31"/>
      <c r="I102" s="37">
        <f t="shared" ca="1" si="14"/>
        <v>0</v>
      </c>
      <c r="J102" s="38">
        <f t="shared" ca="1" si="15"/>
        <v>0</v>
      </c>
      <c r="K102" s="38" t="str">
        <f t="shared" ca="1" si="16"/>
        <v/>
      </c>
      <c r="L102" s="32" t="str">
        <f t="shared" ca="1" si="10"/>
        <v>19000100</v>
      </c>
      <c r="M102" s="39">
        <f t="shared" ca="1" si="17"/>
        <v>0</v>
      </c>
      <c r="N102" s="32">
        <f t="shared" ca="1" si="18"/>
        <v>0</v>
      </c>
      <c r="O102" s="40" t="str">
        <f>IF(申込書!$D$15=0,"",申込書!$D$15)</f>
        <v/>
      </c>
    </row>
    <row r="103" spans="1:15">
      <c r="A103" s="31" t="s">
        <v>110</v>
      </c>
      <c r="B103" s="32">
        <f t="shared" ca="1" si="11"/>
        <v>46105</v>
      </c>
      <c r="C103" s="33">
        <f t="shared" ca="1" si="19"/>
        <v>0</v>
      </c>
      <c r="D103" s="34">
        <v>101</v>
      </c>
      <c r="E103" s="33">
        <f t="shared" ca="1" si="12"/>
        <v>0</v>
      </c>
      <c r="F103" s="35" t="e">
        <f ca="1">VLOOKUP(E103,'照合用(年度更新)'!$A:$F,2,FALSE)</f>
        <v>#N/A</v>
      </c>
      <c r="G103" s="36">
        <f t="shared" ca="1" si="13"/>
        <v>0</v>
      </c>
      <c r="H103" s="31"/>
      <c r="I103" s="37">
        <f t="shared" ca="1" si="14"/>
        <v>0</v>
      </c>
      <c r="J103" s="38">
        <f t="shared" ca="1" si="15"/>
        <v>0</v>
      </c>
      <c r="K103" s="38" t="str">
        <f t="shared" ca="1" si="16"/>
        <v/>
      </c>
      <c r="L103" s="32" t="str">
        <f t="shared" ca="1" si="10"/>
        <v>19000100</v>
      </c>
      <c r="M103" s="39">
        <f t="shared" ca="1" si="17"/>
        <v>0</v>
      </c>
      <c r="N103" s="32">
        <f t="shared" ca="1" si="18"/>
        <v>0</v>
      </c>
      <c r="O103" s="40" t="str">
        <f>IF(申込書!$D$15=0,"",申込書!$D$15)</f>
        <v/>
      </c>
    </row>
    <row r="104" spans="1:15">
      <c r="A104" s="31" t="s">
        <v>110</v>
      </c>
      <c r="B104" s="32">
        <f t="shared" ca="1" si="11"/>
        <v>46105</v>
      </c>
      <c r="C104" s="33">
        <f t="shared" ca="1" si="19"/>
        <v>0</v>
      </c>
      <c r="D104" s="34">
        <v>102</v>
      </c>
      <c r="E104" s="33">
        <f t="shared" ca="1" si="12"/>
        <v>0</v>
      </c>
      <c r="F104" s="35" t="e">
        <f ca="1">VLOOKUP(E104,'照合用(年度更新)'!$A:$F,2,FALSE)</f>
        <v>#N/A</v>
      </c>
      <c r="G104" s="36">
        <f t="shared" ca="1" si="13"/>
        <v>0</v>
      </c>
      <c r="H104" s="31"/>
      <c r="I104" s="37">
        <f t="shared" ca="1" si="14"/>
        <v>0</v>
      </c>
      <c r="J104" s="38">
        <f t="shared" ca="1" si="15"/>
        <v>0</v>
      </c>
      <c r="K104" s="38" t="str">
        <f t="shared" ca="1" si="16"/>
        <v/>
      </c>
      <c r="L104" s="32" t="str">
        <f t="shared" ca="1" si="10"/>
        <v>19000100</v>
      </c>
      <c r="M104" s="39">
        <f t="shared" ca="1" si="17"/>
        <v>0</v>
      </c>
      <c r="N104" s="32">
        <f t="shared" ca="1" si="18"/>
        <v>0</v>
      </c>
      <c r="O104" s="40" t="str">
        <f>IF(申込書!$D$15=0,"",申込書!$D$15)</f>
        <v/>
      </c>
    </row>
    <row r="105" spans="1:15">
      <c r="A105" s="31" t="s">
        <v>110</v>
      </c>
      <c r="B105" s="32">
        <f t="shared" ca="1" si="11"/>
        <v>46105</v>
      </c>
      <c r="C105" s="33">
        <f t="shared" ca="1" si="19"/>
        <v>0</v>
      </c>
      <c r="D105" s="34">
        <v>103</v>
      </c>
      <c r="E105" s="33">
        <f t="shared" ca="1" si="12"/>
        <v>0</v>
      </c>
      <c r="F105" s="35" t="e">
        <f ca="1">VLOOKUP(E105,'照合用(年度更新)'!$A:$F,2,FALSE)</f>
        <v>#N/A</v>
      </c>
      <c r="G105" s="36">
        <f t="shared" ca="1" si="13"/>
        <v>0</v>
      </c>
      <c r="H105" s="31"/>
      <c r="I105" s="37">
        <f t="shared" ca="1" si="14"/>
        <v>0</v>
      </c>
      <c r="J105" s="38">
        <f t="shared" ca="1" si="15"/>
        <v>0</v>
      </c>
      <c r="K105" s="38" t="str">
        <f t="shared" ca="1" si="16"/>
        <v/>
      </c>
      <c r="L105" s="32" t="str">
        <f t="shared" ca="1" si="10"/>
        <v>19000100</v>
      </c>
      <c r="M105" s="39">
        <f t="shared" ca="1" si="17"/>
        <v>0</v>
      </c>
      <c r="N105" s="32">
        <f t="shared" ca="1" si="18"/>
        <v>0</v>
      </c>
      <c r="O105" s="40" t="str">
        <f>IF(申込書!$D$15=0,"",申込書!$D$15)</f>
        <v/>
      </c>
    </row>
    <row r="106" spans="1:15">
      <c r="A106" s="31" t="s">
        <v>110</v>
      </c>
      <c r="B106" s="32">
        <f t="shared" ca="1" si="11"/>
        <v>46105</v>
      </c>
      <c r="C106" s="33">
        <f t="shared" ca="1" si="19"/>
        <v>0</v>
      </c>
      <c r="D106" s="34">
        <v>104</v>
      </c>
      <c r="E106" s="33">
        <f t="shared" ca="1" si="12"/>
        <v>0</v>
      </c>
      <c r="F106" s="35" t="e">
        <f ca="1">VLOOKUP(E106,'照合用(年度更新)'!$A:$F,2,FALSE)</f>
        <v>#N/A</v>
      </c>
      <c r="G106" s="36">
        <f t="shared" ca="1" si="13"/>
        <v>0</v>
      </c>
      <c r="H106" s="31"/>
      <c r="I106" s="37">
        <f t="shared" ca="1" si="14"/>
        <v>0</v>
      </c>
      <c r="J106" s="38">
        <f t="shared" ca="1" si="15"/>
        <v>0</v>
      </c>
      <c r="K106" s="38" t="str">
        <f t="shared" ca="1" si="16"/>
        <v/>
      </c>
      <c r="L106" s="32" t="str">
        <f t="shared" ca="1" si="10"/>
        <v>19000100</v>
      </c>
      <c r="M106" s="39">
        <f t="shared" ca="1" si="17"/>
        <v>0</v>
      </c>
      <c r="N106" s="32">
        <f t="shared" ca="1" si="18"/>
        <v>0</v>
      </c>
      <c r="O106" s="40" t="str">
        <f>IF(申込書!$D$15=0,"",申込書!$D$15)</f>
        <v/>
      </c>
    </row>
    <row r="107" spans="1:15">
      <c r="A107" s="31" t="s">
        <v>110</v>
      </c>
      <c r="B107" s="32">
        <f t="shared" ca="1" si="11"/>
        <v>46105</v>
      </c>
      <c r="C107" s="33">
        <f t="shared" ca="1" si="19"/>
        <v>0</v>
      </c>
      <c r="D107" s="34">
        <v>105</v>
      </c>
      <c r="E107" s="33">
        <f t="shared" ca="1" si="12"/>
        <v>0</v>
      </c>
      <c r="F107" s="35" t="e">
        <f ca="1">VLOOKUP(E107,'照合用(年度更新)'!$A:$F,2,FALSE)</f>
        <v>#N/A</v>
      </c>
      <c r="G107" s="36">
        <f t="shared" ca="1" si="13"/>
        <v>0</v>
      </c>
      <c r="H107" s="31"/>
      <c r="I107" s="37">
        <f t="shared" ca="1" si="14"/>
        <v>0</v>
      </c>
      <c r="J107" s="38">
        <f t="shared" ca="1" si="15"/>
        <v>0</v>
      </c>
      <c r="K107" s="38" t="str">
        <f t="shared" ca="1" si="16"/>
        <v/>
      </c>
      <c r="L107" s="32" t="str">
        <f t="shared" ca="1" si="10"/>
        <v>19000100</v>
      </c>
      <c r="M107" s="39">
        <f t="shared" ca="1" si="17"/>
        <v>0</v>
      </c>
      <c r="N107" s="32">
        <f t="shared" ca="1" si="18"/>
        <v>0</v>
      </c>
      <c r="O107" s="40" t="str">
        <f>IF(申込書!$D$15=0,"",申込書!$D$15)</f>
        <v/>
      </c>
    </row>
    <row r="108" spans="1:15">
      <c r="A108" s="31" t="s">
        <v>110</v>
      </c>
      <c r="B108" s="32">
        <f t="shared" ca="1" si="11"/>
        <v>46105</v>
      </c>
      <c r="C108" s="33">
        <f t="shared" ca="1" si="19"/>
        <v>0</v>
      </c>
      <c r="D108" s="34">
        <v>106</v>
      </c>
      <c r="E108" s="33">
        <f t="shared" ca="1" si="12"/>
        <v>0</v>
      </c>
      <c r="F108" s="35" t="e">
        <f ca="1">VLOOKUP(E108,'照合用(年度更新)'!$A:$F,2,FALSE)</f>
        <v>#N/A</v>
      </c>
      <c r="G108" s="36">
        <f t="shared" ca="1" si="13"/>
        <v>0</v>
      </c>
      <c r="H108" s="31"/>
      <c r="I108" s="37">
        <f t="shared" ca="1" si="14"/>
        <v>0</v>
      </c>
      <c r="J108" s="38">
        <f t="shared" ca="1" si="15"/>
        <v>0</v>
      </c>
      <c r="K108" s="38" t="str">
        <f t="shared" ca="1" si="16"/>
        <v/>
      </c>
      <c r="L108" s="32" t="str">
        <f t="shared" ca="1" si="10"/>
        <v>19000100</v>
      </c>
      <c r="M108" s="39">
        <f t="shared" ca="1" si="17"/>
        <v>0</v>
      </c>
      <c r="N108" s="32">
        <f t="shared" ca="1" si="18"/>
        <v>0</v>
      </c>
      <c r="O108" s="40" t="str">
        <f>IF(申込書!$D$15=0,"",申込書!$D$15)</f>
        <v/>
      </c>
    </row>
    <row r="109" spans="1:15">
      <c r="A109" s="31" t="s">
        <v>110</v>
      </c>
      <c r="B109" s="32">
        <f t="shared" ca="1" si="11"/>
        <v>46105</v>
      </c>
      <c r="C109" s="33">
        <f t="shared" ca="1" si="19"/>
        <v>0</v>
      </c>
      <c r="D109" s="34">
        <v>107</v>
      </c>
      <c r="E109" s="33">
        <f t="shared" ca="1" si="12"/>
        <v>0</v>
      </c>
      <c r="F109" s="35" t="e">
        <f ca="1">VLOOKUP(E109,'照合用(年度更新)'!$A:$F,2,FALSE)</f>
        <v>#N/A</v>
      </c>
      <c r="G109" s="36">
        <f t="shared" ca="1" si="13"/>
        <v>0</v>
      </c>
      <c r="H109" s="31"/>
      <c r="I109" s="37">
        <f t="shared" ca="1" si="14"/>
        <v>0</v>
      </c>
      <c r="J109" s="38">
        <f t="shared" ca="1" si="15"/>
        <v>0</v>
      </c>
      <c r="K109" s="38" t="str">
        <f t="shared" ca="1" si="16"/>
        <v/>
      </c>
      <c r="L109" s="32" t="str">
        <f t="shared" ca="1" si="10"/>
        <v>19000100</v>
      </c>
      <c r="M109" s="39">
        <f t="shared" ca="1" si="17"/>
        <v>0</v>
      </c>
      <c r="N109" s="32">
        <f t="shared" ca="1" si="18"/>
        <v>0</v>
      </c>
      <c r="O109" s="40" t="str">
        <f>IF(申込書!$D$15=0,"",申込書!$D$15)</f>
        <v/>
      </c>
    </row>
    <row r="110" spans="1:15">
      <c r="A110" s="31" t="s">
        <v>110</v>
      </c>
      <c r="B110" s="32">
        <f t="shared" ca="1" si="11"/>
        <v>46105</v>
      </c>
      <c r="C110" s="33">
        <f t="shared" ca="1" si="19"/>
        <v>0</v>
      </c>
      <c r="D110" s="34">
        <v>108</v>
      </c>
      <c r="E110" s="33">
        <f t="shared" ca="1" si="12"/>
        <v>0</v>
      </c>
      <c r="F110" s="35" t="e">
        <f ca="1">VLOOKUP(E110,'照合用(年度更新)'!$A:$F,2,FALSE)</f>
        <v>#N/A</v>
      </c>
      <c r="G110" s="36">
        <f t="shared" ca="1" si="13"/>
        <v>0</v>
      </c>
      <c r="H110" s="31"/>
      <c r="I110" s="37">
        <f t="shared" ca="1" si="14"/>
        <v>0</v>
      </c>
      <c r="J110" s="38">
        <f t="shared" ca="1" si="15"/>
        <v>0</v>
      </c>
      <c r="K110" s="38" t="str">
        <f t="shared" ca="1" si="16"/>
        <v/>
      </c>
      <c r="L110" s="32" t="str">
        <f t="shared" ca="1" si="10"/>
        <v>19000100</v>
      </c>
      <c r="M110" s="39">
        <f t="shared" ca="1" si="17"/>
        <v>0</v>
      </c>
      <c r="N110" s="32">
        <f t="shared" ca="1" si="18"/>
        <v>0</v>
      </c>
      <c r="O110" s="40" t="str">
        <f>IF(申込書!$D$15=0,"",申込書!$D$15)</f>
        <v/>
      </c>
    </row>
    <row r="111" spans="1:15">
      <c r="A111" s="31" t="s">
        <v>110</v>
      </c>
      <c r="B111" s="32">
        <f t="shared" ca="1" si="11"/>
        <v>46105</v>
      </c>
      <c r="C111" s="33">
        <f t="shared" ca="1" si="19"/>
        <v>0</v>
      </c>
      <c r="D111" s="34">
        <v>109</v>
      </c>
      <c r="E111" s="33">
        <f t="shared" ca="1" si="12"/>
        <v>0</v>
      </c>
      <c r="F111" s="35" t="e">
        <f ca="1">VLOOKUP(E111,'照合用(年度更新)'!$A:$F,2,FALSE)</f>
        <v>#N/A</v>
      </c>
      <c r="G111" s="36">
        <f t="shared" ca="1" si="13"/>
        <v>0</v>
      </c>
      <c r="H111" s="31"/>
      <c r="I111" s="37">
        <f t="shared" ca="1" si="14"/>
        <v>0</v>
      </c>
      <c r="J111" s="38">
        <f t="shared" ca="1" si="15"/>
        <v>0</v>
      </c>
      <c r="K111" s="38" t="str">
        <f t="shared" ca="1" si="16"/>
        <v/>
      </c>
      <c r="L111" s="32" t="str">
        <f t="shared" ca="1" si="10"/>
        <v>19000100</v>
      </c>
      <c r="M111" s="39">
        <f t="shared" ca="1" si="17"/>
        <v>0</v>
      </c>
      <c r="N111" s="32">
        <f t="shared" ca="1" si="18"/>
        <v>0</v>
      </c>
      <c r="O111" s="40" t="str">
        <f>IF(申込書!$D$15=0,"",申込書!$D$15)</f>
        <v/>
      </c>
    </row>
    <row r="112" spans="1:15">
      <c r="A112" s="31" t="s">
        <v>110</v>
      </c>
      <c r="B112" s="32">
        <f t="shared" ca="1" si="11"/>
        <v>46105</v>
      </c>
      <c r="C112" s="33">
        <f t="shared" ca="1" si="19"/>
        <v>0</v>
      </c>
      <c r="D112" s="34">
        <v>110</v>
      </c>
      <c r="E112" s="33">
        <f t="shared" ca="1" si="12"/>
        <v>0</v>
      </c>
      <c r="F112" s="35" t="e">
        <f ca="1">VLOOKUP(E112,'照合用(年度更新)'!$A:$F,2,FALSE)</f>
        <v>#N/A</v>
      </c>
      <c r="G112" s="36">
        <f t="shared" ca="1" si="13"/>
        <v>0</v>
      </c>
      <c r="H112" s="31"/>
      <c r="I112" s="37">
        <f t="shared" ca="1" si="14"/>
        <v>0</v>
      </c>
      <c r="J112" s="38">
        <f t="shared" ca="1" si="15"/>
        <v>0</v>
      </c>
      <c r="K112" s="38" t="str">
        <f t="shared" ca="1" si="16"/>
        <v/>
      </c>
      <c r="L112" s="32" t="str">
        <f t="shared" ca="1" si="10"/>
        <v>19000100</v>
      </c>
      <c r="M112" s="39">
        <f t="shared" ca="1" si="17"/>
        <v>0</v>
      </c>
      <c r="N112" s="32">
        <f t="shared" ca="1" si="18"/>
        <v>0</v>
      </c>
      <c r="O112" s="40" t="str">
        <f>IF(申込書!$D$15=0,"",申込書!$D$15)</f>
        <v/>
      </c>
    </row>
    <row r="113" spans="1:15">
      <c r="A113" s="31" t="s">
        <v>110</v>
      </c>
      <c r="B113" s="32">
        <f t="shared" ca="1" si="11"/>
        <v>46105</v>
      </c>
      <c r="C113" s="33">
        <f t="shared" ca="1" si="19"/>
        <v>0</v>
      </c>
      <c r="D113" s="34">
        <v>111</v>
      </c>
      <c r="E113" s="33">
        <f t="shared" ca="1" si="12"/>
        <v>0</v>
      </c>
      <c r="F113" s="35" t="e">
        <f ca="1">VLOOKUP(E113,'照合用(年度更新)'!$A:$F,2,FALSE)</f>
        <v>#N/A</v>
      </c>
      <c r="G113" s="36">
        <f t="shared" ca="1" si="13"/>
        <v>0</v>
      </c>
      <c r="H113" s="31"/>
      <c r="I113" s="37">
        <f t="shared" ca="1" si="14"/>
        <v>0</v>
      </c>
      <c r="J113" s="38">
        <f t="shared" ca="1" si="15"/>
        <v>0</v>
      </c>
      <c r="K113" s="38" t="str">
        <f t="shared" ca="1" si="16"/>
        <v/>
      </c>
      <c r="L113" s="32" t="str">
        <f t="shared" ca="1" si="10"/>
        <v>19000100</v>
      </c>
      <c r="M113" s="39">
        <f t="shared" ca="1" si="17"/>
        <v>0</v>
      </c>
      <c r="N113" s="32">
        <f t="shared" ca="1" si="18"/>
        <v>0</v>
      </c>
      <c r="O113" s="40" t="str">
        <f>IF(申込書!$D$15=0,"",申込書!$D$15)</f>
        <v/>
      </c>
    </row>
    <row r="114" spans="1:15">
      <c r="A114" s="31" t="s">
        <v>110</v>
      </c>
      <c r="B114" s="32">
        <f t="shared" ca="1" si="11"/>
        <v>46105</v>
      </c>
      <c r="C114" s="33">
        <f t="shared" ca="1" si="19"/>
        <v>0</v>
      </c>
      <c r="D114" s="34">
        <v>112</v>
      </c>
      <c r="E114" s="33">
        <f t="shared" ca="1" si="12"/>
        <v>0</v>
      </c>
      <c r="F114" s="35" t="e">
        <f ca="1">VLOOKUP(E114,'照合用(年度更新)'!$A:$F,2,FALSE)</f>
        <v>#N/A</v>
      </c>
      <c r="G114" s="36">
        <f t="shared" ca="1" si="13"/>
        <v>0</v>
      </c>
      <c r="H114" s="31"/>
      <c r="I114" s="37">
        <f t="shared" ca="1" si="14"/>
        <v>0</v>
      </c>
      <c r="J114" s="38">
        <f t="shared" ca="1" si="15"/>
        <v>0</v>
      </c>
      <c r="K114" s="38" t="str">
        <f t="shared" ca="1" si="16"/>
        <v/>
      </c>
      <c r="L114" s="32" t="str">
        <f t="shared" ca="1" si="10"/>
        <v>19000100</v>
      </c>
      <c r="M114" s="39">
        <f t="shared" ca="1" si="17"/>
        <v>0</v>
      </c>
      <c r="N114" s="32">
        <f t="shared" ca="1" si="18"/>
        <v>0</v>
      </c>
      <c r="O114" s="40" t="str">
        <f>IF(申込書!$D$15=0,"",申込書!$D$15)</f>
        <v/>
      </c>
    </row>
    <row r="115" spans="1:15">
      <c r="A115" s="31" t="s">
        <v>110</v>
      </c>
      <c r="B115" s="32">
        <f t="shared" ca="1" si="11"/>
        <v>46105</v>
      </c>
      <c r="C115" s="33">
        <f t="shared" ca="1" si="19"/>
        <v>0</v>
      </c>
      <c r="D115" s="34">
        <v>113</v>
      </c>
      <c r="E115" s="33">
        <f t="shared" ca="1" si="12"/>
        <v>0</v>
      </c>
      <c r="F115" s="35" t="e">
        <f ca="1">VLOOKUP(E115,'照合用(年度更新)'!$A:$F,2,FALSE)</f>
        <v>#N/A</v>
      </c>
      <c r="G115" s="36">
        <f t="shared" ca="1" si="13"/>
        <v>0</v>
      </c>
      <c r="H115" s="31"/>
      <c r="I115" s="37">
        <f t="shared" ca="1" si="14"/>
        <v>0</v>
      </c>
      <c r="J115" s="38">
        <f t="shared" ca="1" si="15"/>
        <v>0</v>
      </c>
      <c r="K115" s="38" t="str">
        <f t="shared" ca="1" si="16"/>
        <v/>
      </c>
      <c r="L115" s="32" t="str">
        <f t="shared" ca="1" si="10"/>
        <v>19000100</v>
      </c>
      <c r="M115" s="39">
        <f t="shared" ca="1" si="17"/>
        <v>0</v>
      </c>
      <c r="N115" s="32">
        <f t="shared" ca="1" si="18"/>
        <v>0</v>
      </c>
      <c r="O115" s="40" t="str">
        <f>IF(申込書!$D$15=0,"",申込書!$D$15)</f>
        <v/>
      </c>
    </row>
    <row r="116" spans="1:15">
      <c r="A116" s="31" t="s">
        <v>110</v>
      </c>
      <c r="B116" s="32">
        <f t="shared" ca="1" si="11"/>
        <v>46105</v>
      </c>
      <c r="C116" s="33">
        <f t="shared" ca="1" si="19"/>
        <v>0</v>
      </c>
      <c r="D116" s="34">
        <v>114</v>
      </c>
      <c r="E116" s="33">
        <f t="shared" ca="1" si="12"/>
        <v>0</v>
      </c>
      <c r="F116" s="35" t="e">
        <f ca="1">VLOOKUP(E116,'照合用(年度更新)'!$A:$F,2,FALSE)</f>
        <v>#N/A</v>
      </c>
      <c r="G116" s="36">
        <f t="shared" ca="1" si="13"/>
        <v>0</v>
      </c>
      <c r="H116" s="31"/>
      <c r="I116" s="37">
        <f t="shared" ca="1" si="14"/>
        <v>0</v>
      </c>
      <c r="J116" s="38">
        <f t="shared" ca="1" si="15"/>
        <v>0</v>
      </c>
      <c r="K116" s="38" t="str">
        <f t="shared" ca="1" si="16"/>
        <v/>
      </c>
      <c r="L116" s="32" t="str">
        <f t="shared" ca="1" si="10"/>
        <v>19000100</v>
      </c>
      <c r="M116" s="39">
        <f t="shared" ca="1" si="17"/>
        <v>0</v>
      </c>
      <c r="N116" s="32">
        <f t="shared" ca="1" si="18"/>
        <v>0</v>
      </c>
      <c r="O116" s="40" t="str">
        <f>IF(申込書!$D$15=0,"",申込書!$D$15)</f>
        <v/>
      </c>
    </row>
    <row r="117" spans="1:15">
      <c r="A117" s="31" t="s">
        <v>110</v>
      </c>
      <c r="B117" s="32">
        <f t="shared" ca="1" si="11"/>
        <v>46105</v>
      </c>
      <c r="C117" s="33">
        <f t="shared" ca="1" si="19"/>
        <v>0</v>
      </c>
      <c r="D117" s="34">
        <v>115</v>
      </c>
      <c r="E117" s="33">
        <f t="shared" ca="1" si="12"/>
        <v>0</v>
      </c>
      <c r="F117" s="35" t="e">
        <f ca="1">VLOOKUP(E117,'照合用(年度更新)'!$A:$F,2,FALSE)</f>
        <v>#N/A</v>
      </c>
      <c r="G117" s="36">
        <f t="shared" ca="1" si="13"/>
        <v>0</v>
      </c>
      <c r="H117" s="31"/>
      <c r="I117" s="37">
        <f t="shared" ca="1" si="14"/>
        <v>0</v>
      </c>
      <c r="J117" s="38">
        <f t="shared" ca="1" si="15"/>
        <v>0</v>
      </c>
      <c r="K117" s="38" t="str">
        <f t="shared" ca="1" si="16"/>
        <v/>
      </c>
      <c r="L117" s="32" t="str">
        <f t="shared" ca="1" si="10"/>
        <v>19000100</v>
      </c>
      <c r="M117" s="39">
        <f t="shared" ca="1" si="17"/>
        <v>0</v>
      </c>
      <c r="N117" s="32">
        <f t="shared" ca="1" si="18"/>
        <v>0</v>
      </c>
      <c r="O117" s="40" t="str">
        <f>IF(申込書!$D$15=0,"",申込書!$D$15)</f>
        <v/>
      </c>
    </row>
    <row r="118" spans="1:15">
      <c r="A118" s="31" t="s">
        <v>110</v>
      </c>
      <c r="B118" s="32">
        <f t="shared" ca="1" si="11"/>
        <v>46105</v>
      </c>
      <c r="C118" s="33">
        <f t="shared" ca="1" si="19"/>
        <v>0</v>
      </c>
      <c r="D118" s="34">
        <v>116</v>
      </c>
      <c r="E118" s="33">
        <f t="shared" ca="1" si="12"/>
        <v>0</v>
      </c>
      <c r="F118" s="35" t="e">
        <f ca="1">VLOOKUP(E118,'照合用(年度更新)'!$A:$F,2,FALSE)</f>
        <v>#N/A</v>
      </c>
      <c r="G118" s="36">
        <f t="shared" ca="1" si="13"/>
        <v>0</v>
      </c>
      <c r="H118" s="31"/>
      <c r="I118" s="37">
        <f t="shared" ca="1" si="14"/>
        <v>0</v>
      </c>
      <c r="J118" s="38">
        <f t="shared" ca="1" si="15"/>
        <v>0</v>
      </c>
      <c r="K118" s="38" t="str">
        <f t="shared" ca="1" si="16"/>
        <v/>
      </c>
      <c r="L118" s="32" t="str">
        <f t="shared" ca="1" si="10"/>
        <v>19000100</v>
      </c>
      <c r="M118" s="39">
        <f t="shared" ca="1" si="17"/>
        <v>0</v>
      </c>
      <c r="N118" s="32">
        <f t="shared" ca="1" si="18"/>
        <v>0</v>
      </c>
      <c r="O118" s="40" t="str">
        <f>IF(申込書!$D$15=0,"",申込書!$D$15)</f>
        <v/>
      </c>
    </row>
    <row r="119" spans="1:15">
      <c r="A119" s="31" t="s">
        <v>110</v>
      </c>
      <c r="B119" s="32">
        <f t="shared" ca="1" si="11"/>
        <v>46105</v>
      </c>
      <c r="C119" s="33">
        <f t="shared" ca="1" si="19"/>
        <v>0</v>
      </c>
      <c r="D119" s="34">
        <v>117</v>
      </c>
      <c r="E119" s="33">
        <f t="shared" ca="1" si="12"/>
        <v>0</v>
      </c>
      <c r="F119" s="35" t="e">
        <f ca="1">VLOOKUP(E119,'照合用(年度更新)'!$A:$F,2,FALSE)</f>
        <v>#N/A</v>
      </c>
      <c r="G119" s="36">
        <f t="shared" ca="1" si="13"/>
        <v>0</v>
      </c>
      <c r="H119" s="31"/>
      <c r="I119" s="37">
        <f t="shared" ca="1" si="14"/>
        <v>0</v>
      </c>
      <c r="J119" s="38">
        <f t="shared" ca="1" si="15"/>
        <v>0</v>
      </c>
      <c r="K119" s="38" t="str">
        <f t="shared" ca="1" si="16"/>
        <v/>
      </c>
      <c r="L119" s="32" t="str">
        <f t="shared" ca="1" si="10"/>
        <v>19000100</v>
      </c>
      <c r="M119" s="39">
        <f t="shared" ca="1" si="17"/>
        <v>0</v>
      </c>
      <c r="N119" s="32">
        <f t="shared" ca="1" si="18"/>
        <v>0</v>
      </c>
      <c r="O119" s="40" t="str">
        <f>IF(申込書!$D$15=0,"",申込書!$D$15)</f>
        <v/>
      </c>
    </row>
    <row r="120" spans="1:15">
      <c r="A120" s="31" t="s">
        <v>110</v>
      </c>
      <c r="B120" s="32">
        <f t="shared" ca="1" si="11"/>
        <v>46105</v>
      </c>
      <c r="C120" s="33">
        <f t="shared" ca="1" si="19"/>
        <v>0</v>
      </c>
      <c r="D120" s="34">
        <v>118</v>
      </c>
      <c r="E120" s="33">
        <f t="shared" ca="1" si="12"/>
        <v>0</v>
      </c>
      <c r="F120" s="35" t="e">
        <f ca="1">VLOOKUP(E120,'照合用(年度更新)'!$A:$F,2,FALSE)</f>
        <v>#N/A</v>
      </c>
      <c r="G120" s="36">
        <f t="shared" ca="1" si="13"/>
        <v>0</v>
      </c>
      <c r="H120" s="31"/>
      <c r="I120" s="37">
        <f t="shared" ca="1" si="14"/>
        <v>0</v>
      </c>
      <c r="J120" s="38">
        <f t="shared" ca="1" si="15"/>
        <v>0</v>
      </c>
      <c r="K120" s="38" t="str">
        <f t="shared" ca="1" si="16"/>
        <v/>
      </c>
      <c r="L120" s="32" t="str">
        <f t="shared" ca="1" si="10"/>
        <v>19000100</v>
      </c>
      <c r="M120" s="39">
        <f t="shared" ca="1" si="17"/>
        <v>0</v>
      </c>
      <c r="N120" s="32">
        <f t="shared" ca="1" si="18"/>
        <v>0</v>
      </c>
      <c r="O120" s="40" t="str">
        <f>IF(申込書!$D$15=0,"",申込書!$D$15)</f>
        <v/>
      </c>
    </row>
    <row r="121" spans="1:15">
      <c r="A121" s="31" t="s">
        <v>110</v>
      </c>
      <c r="B121" s="32">
        <f t="shared" ca="1" si="11"/>
        <v>46105</v>
      </c>
      <c r="C121" s="33">
        <f t="shared" ca="1" si="19"/>
        <v>0</v>
      </c>
      <c r="D121" s="34">
        <v>119</v>
      </c>
      <c r="E121" s="33">
        <f t="shared" ca="1" si="12"/>
        <v>0</v>
      </c>
      <c r="F121" s="35" t="e">
        <f ca="1">VLOOKUP(E121,'照合用(年度更新)'!$A:$F,2,FALSE)</f>
        <v>#N/A</v>
      </c>
      <c r="G121" s="36">
        <f t="shared" ca="1" si="13"/>
        <v>0</v>
      </c>
      <c r="H121" s="31"/>
      <c r="I121" s="37">
        <f t="shared" ca="1" si="14"/>
        <v>0</v>
      </c>
      <c r="J121" s="38">
        <f t="shared" ca="1" si="15"/>
        <v>0</v>
      </c>
      <c r="K121" s="38" t="str">
        <f t="shared" ca="1" si="16"/>
        <v/>
      </c>
      <c r="L121" s="32" t="str">
        <f t="shared" ca="1" si="10"/>
        <v>19000100</v>
      </c>
      <c r="M121" s="39">
        <f t="shared" ca="1" si="17"/>
        <v>0</v>
      </c>
      <c r="N121" s="32">
        <f t="shared" ca="1" si="18"/>
        <v>0</v>
      </c>
      <c r="O121" s="40" t="str">
        <f>IF(申込書!$D$15=0,"",申込書!$D$15)</f>
        <v/>
      </c>
    </row>
    <row r="122" spans="1:15">
      <c r="A122" s="31" t="s">
        <v>110</v>
      </c>
      <c r="B122" s="32">
        <f t="shared" ca="1" si="11"/>
        <v>46105</v>
      </c>
      <c r="C122" s="33">
        <f t="shared" ca="1" si="19"/>
        <v>0</v>
      </c>
      <c r="D122" s="34">
        <v>120</v>
      </c>
      <c r="E122" s="33">
        <f t="shared" ca="1" si="12"/>
        <v>0</v>
      </c>
      <c r="F122" s="35" t="e">
        <f ca="1">VLOOKUP(E122,'照合用(年度更新)'!$A:$F,2,FALSE)</f>
        <v>#N/A</v>
      </c>
      <c r="G122" s="36">
        <f t="shared" ca="1" si="13"/>
        <v>0</v>
      </c>
      <c r="H122" s="31"/>
      <c r="I122" s="37">
        <f t="shared" ca="1" si="14"/>
        <v>0</v>
      </c>
      <c r="J122" s="38">
        <f t="shared" ca="1" si="15"/>
        <v>0</v>
      </c>
      <c r="K122" s="38" t="str">
        <f t="shared" ca="1" si="16"/>
        <v/>
      </c>
      <c r="L122" s="32" t="str">
        <f t="shared" ca="1" si="10"/>
        <v>19000100</v>
      </c>
      <c r="M122" s="39">
        <f t="shared" ca="1" si="17"/>
        <v>0</v>
      </c>
      <c r="N122" s="32">
        <f t="shared" ca="1" si="18"/>
        <v>0</v>
      </c>
      <c r="O122" s="40" t="str">
        <f>IF(申込書!$D$15=0,"",申込書!$D$15)</f>
        <v/>
      </c>
    </row>
    <row r="123" spans="1:15">
      <c r="A123" s="31" t="s">
        <v>110</v>
      </c>
      <c r="B123" s="32">
        <f t="shared" ca="1" si="11"/>
        <v>46105</v>
      </c>
      <c r="C123" s="33">
        <f t="shared" ca="1" si="19"/>
        <v>0</v>
      </c>
      <c r="D123" s="34">
        <v>121</v>
      </c>
      <c r="E123" s="33">
        <f t="shared" ca="1" si="12"/>
        <v>0</v>
      </c>
      <c r="F123" s="35" t="e">
        <f ca="1">VLOOKUP(E123,'照合用(年度更新)'!$A:$F,2,FALSE)</f>
        <v>#N/A</v>
      </c>
      <c r="G123" s="36">
        <f t="shared" ca="1" si="13"/>
        <v>0</v>
      </c>
      <c r="H123" s="31"/>
      <c r="I123" s="37">
        <f t="shared" ca="1" si="14"/>
        <v>0</v>
      </c>
      <c r="J123" s="38">
        <f t="shared" ca="1" si="15"/>
        <v>0</v>
      </c>
      <c r="K123" s="38" t="str">
        <f t="shared" ca="1" si="16"/>
        <v/>
      </c>
      <c r="L123" s="32" t="str">
        <f t="shared" ca="1" si="10"/>
        <v>19000100</v>
      </c>
      <c r="M123" s="39">
        <f t="shared" ca="1" si="17"/>
        <v>0</v>
      </c>
      <c r="N123" s="32">
        <f t="shared" ca="1" si="18"/>
        <v>0</v>
      </c>
      <c r="O123" s="40" t="str">
        <f>IF(申込書!$D$15=0,"",申込書!$D$15)</f>
        <v/>
      </c>
    </row>
    <row r="124" spans="1:15">
      <c r="A124" s="31" t="s">
        <v>110</v>
      </c>
      <c r="B124" s="32">
        <f t="shared" ca="1" si="11"/>
        <v>46105</v>
      </c>
      <c r="C124" s="33">
        <f t="shared" ca="1" si="19"/>
        <v>0</v>
      </c>
      <c r="D124" s="34">
        <v>122</v>
      </c>
      <c r="E124" s="33">
        <f t="shared" ca="1" si="12"/>
        <v>0</v>
      </c>
      <c r="F124" s="35" t="e">
        <f ca="1">VLOOKUP(E124,'照合用(年度更新)'!$A:$F,2,FALSE)</f>
        <v>#N/A</v>
      </c>
      <c r="G124" s="36">
        <f t="shared" ca="1" si="13"/>
        <v>0</v>
      </c>
      <c r="H124" s="31"/>
      <c r="I124" s="37">
        <f t="shared" ca="1" si="14"/>
        <v>0</v>
      </c>
      <c r="J124" s="38">
        <f t="shared" ca="1" si="15"/>
        <v>0</v>
      </c>
      <c r="K124" s="38" t="str">
        <f t="shared" ca="1" si="16"/>
        <v/>
      </c>
      <c r="L124" s="32" t="str">
        <f t="shared" ca="1" si="10"/>
        <v>19000100</v>
      </c>
      <c r="M124" s="39">
        <f t="shared" ca="1" si="17"/>
        <v>0</v>
      </c>
      <c r="N124" s="32">
        <f t="shared" ca="1" si="18"/>
        <v>0</v>
      </c>
      <c r="O124" s="40" t="str">
        <f>IF(申込書!$D$15=0,"",申込書!$D$15)</f>
        <v/>
      </c>
    </row>
    <row r="125" spans="1:15">
      <c r="A125" s="31" t="s">
        <v>110</v>
      </c>
      <c r="B125" s="32">
        <f t="shared" ca="1" si="11"/>
        <v>46105</v>
      </c>
      <c r="C125" s="33">
        <f t="shared" ca="1" si="19"/>
        <v>0</v>
      </c>
      <c r="D125" s="34">
        <v>123</v>
      </c>
      <c r="E125" s="33">
        <f t="shared" ca="1" si="12"/>
        <v>0</v>
      </c>
      <c r="F125" s="35" t="e">
        <f ca="1">VLOOKUP(E125,'照合用(年度更新)'!$A:$F,2,FALSE)</f>
        <v>#N/A</v>
      </c>
      <c r="G125" s="36">
        <f t="shared" ca="1" si="13"/>
        <v>0</v>
      </c>
      <c r="H125" s="31"/>
      <c r="I125" s="37">
        <f t="shared" ca="1" si="14"/>
        <v>0</v>
      </c>
      <c r="J125" s="38">
        <f t="shared" ca="1" si="15"/>
        <v>0</v>
      </c>
      <c r="K125" s="38" t="str">
        <f t="shared" ca="1" si="16"/>
        <v/>
      </c>
      <c r="L125" s="32" t="str">
        <f t="shared" ca="1" si="10"/>
        <v>19000100</v>
      </c>
      <c r="M125" s="39">
        <f t="shared" ca="1" si="17"/>
        <v>0</v>
      </c>
      <c r="N125" s="32">
        <f t="shared" ca="1" si="18"/>
        <v>0</v>
      </c>
      <c r="O125" s="40" t="str">
        <f>IF(申込書!$D$15=0,"",申込書!$D$15)</f>
        <v/>
      </c>
    </row>
    <row r="126" spans="1:15">
      <c r="A126" s="31" t="s">
        <v>110</v>
      </c>
      <c r="B126" s="32">
        <f t="shared" ca="1" si="11"/>
        <v>46105</v>
      </c>
      <c r="C126" s="33">
        <f t="shared" ca="1" si="19"/>
        <v>0</v>
      </c>
      <c r="D126" s="34">
        <v>124</v>
      </c>
      <c r="E126" s="33">
        <f t="shared" ca="1" si="12"/>
        <v>0</v>
      </c>
      <c r="F126" s="35" t="e">
        <f ca="1">VLOOKUP(E126,'照合用(年度更新)'!$A:$F,2,FALSE)</f>
        <v>#N/A</v>
      </c>
      <c r="G126" s="36">
        <f t="shared" ca="1" si="13"/>
        <v>0</v>
      </c>
      <c r="H126" s="31"/>
      <c r="I126" s="37">
        <f t="shared" ca="1" si="14"/>
        <v>0</v>
      </c>
      <c r="J126" s="38">
        <f t="shared" ca="1" si="15"/>
        <v>0</v>
      </c>
      <c r="K126" s="38" t="str">
        <f t="shared" ca="1" si="16"/>
        <v/>
      </c>
      <c r="L126" s="32" t="str">
        <f t="shared" ca="1" si="10"/>
        <v>19000100</v>
      </c>
      <c r="M126" s="39">
        <f t="shared" ca="1" si="17"/>
        <v>0</v>
      </c>
      <c r="N126" s="32">
        <f t="shared" ca="1" si="18"/>
        <v>0</v>
      </c>
      <c r="O126" s="40" t="str">
        <f>IF(申込書!$D$15=0,"",申込書!$D$15)</f>
        <v/>
      </c>
    </row>
    <row r="127" spans="1:15">
      <c r="A127" s="31" t="s">
        <v>110</v>
      </c>
      <c r="B127" s="32">
        <f t="shared" ca="1" si="11"/>
        <v>46105</v>
      </c>
      <c r="C127" s="33">
        <f t="shared" ca="1" si="19"/>
        <v>0</v>
      </c>
      <c r="D127" s="34">
        <v>125</v>
      </c>
      <c r="E127" s="33">
        <f t="shared" ca="1" si="12"/>
        <v>0</v>
      </c>
      <c r="F127" s="35" t="e">
        <f ca="1">VLOOKUP(E127,'照合用(年度更新)'!$A:$F,2,FALSE)</f>
        <v>#N/A</v>
      </c>
      <c r="G127" s="36">
        <f t="shared" ca="1" si="13"/>
        <v>0</v>
      </c>
      <c r="H127" s="31"/>
      <c r="I127" s="37">
        <f t="shared" ca="1" si="14"/>
        <v>0</v>
      </c>
      <c r="J127" s="38">
        <f t="shared" ca="1" si="15"/>
        <v>0</v>
      </c>
      <c r="K127" s="38" t="str">
        <f t="shared" ca="1" si="16"/>
        <v/>
      </c>
      <c r="L127" s="32" t="str">
        <f t="shared" ca="1" si="10"/>
        <v>19000100</v>
      </c>
      <c r="M127" s="39">
        <f t="shared" ca="1" si="17"/>
        <v>0</v>
      </c>
      <c r="N127" s="32">
        <f t="shared" ca="1" si="18"/>
        <v>0</v>
      </c>
      <c r="O127" s="40" t="str">
        <f>IF(申込書!$D$15=0,"",申込書!$D$15)</f>
        <v/>
      </c>
    </row>
    <row r="128" spans="1:15">
      <c r="A128" s="31" t="s">
        <v>110</v>
      </c>
      <c r="B128" s="32">
        <f t="shared" ca="1" si="11"/>
        <v>46105</v>
      </c>
      <c r="C128" s="33">
        <f t="shared" ca="1" si="19"/>
        <v>0</v>
      </c>
      <c r="D128" s="34">
        <v>126</v>
      </c>
      <c r="E128" s="33">
        <f t="shared" ca="1" si="12"/>
        <v>0</v>
      </c>
      <c r="F128" s="35" t="e">
        <f ca="1">VLOOKUP(E128,'照合用(年度更新)'!$A:$F,2,FALSE)</f>
        <v>#N/A</v>
      </c>
      <c r="G128" s="36">
        <f t="shared" ca="1" si="13"/>
        <v>0</v>
      </c>
      <c r="H128" s="31"/>
      <c r="I128" s="37">
        <f t="shared" ca="1" si="14"/>
        <v>0</v>
      </c>
      <c r="J128" s="38">
        <f t="shared" ca="1" si="15"/>
        <v>0</v>
      </c>
      <c r="K128" s="38" t="str">
        <f t="shared" ca="1" si="16"/>
        <v/>
      </c>
      <c r="L128" s="32" t="str">
        <f t="shared" ca="1" si="10"/>
        <v>19000100</v>
      </c>
      <c r="M128" s="39">
        <f t="shared" ca="1" si="17"/>
        <v>0</v>
      </c>
      <c r="N128" s="32">
        <f t="shared" ca="1" si="18"/>
        <v>0</v>
      </c>
      <c r="O128" s="40" t="str">
        <f>IF(申込書!$D$15=0,"",申込書!$D$15)</f>
        <v/>
      </c>
    </row>
    <row r="129" spans="1:15">
      <c r="A129" s="31" t="s">
        <v>110</v>
      </c>
      <c r="B129" s="32">
        <f t="shared" ca="1" si="11"/>
        <v>46105</v>
      </c>
      <c r="C129" s="33">
        <f t="shared" ca="1" si="19"/>
        <v>0</v>
      </c>
      <c r="D129" s="34">
        <v>127</v>
      </c>
      <c r="E129" s="33">
        <f t="shared" ca="1" si="12"/>
        <v>0</v>
      </c>
      <c r="F129" s="35" t="e">
        <f ca="1">VLOOKUP(E129,'照合用(年度更新)'!$A:$F,2,FALSE)</f>
        <v>#N/A</v>
      </c>
      <c r="G129" s="36">
        <f t="shared" ca="1" si="13"/>
        <v>0</v>
      </c>
      <c r="H129" s="31"/>
      <c r="I129" s="37">
        <f t="shared" ca="1" si="14"/>
        <v>0</v>
      </c>
      <c r="J129" s="38">
        <f t="shared" ca="1" si="15"/>
        <v>0</v>
      </c>
      <c r="K129" s="38" t="str">
        <f t="shared" ca="1" si="16"/>
        <v/>
      </c>
      <c r="L129" s="32" t="str">
        <f t="shared" ca="1" si="10"/>
        <v>19000100</v>
      </c>
      <c r="M129" s="39">
        <f t="shared" ca="1" si="17"/>
        <v>0</v>
      </c>
      <c r="N129" s="32">
        <f t="shared" ca="1" si="18"/>
        <v>0</v>
      </c>
      <c r="O129" s="40" t="str">
        <f>IF(申込書!$D$15=0,"",申込書!$D$15)</f>
        <v/>
      </c>
    </row>
    <row r="130" spans="1:15">
      <c r="A130" s="31" t="s">
        <v>110</v>
      </c>
      <c r="B130" s="32">
        <f t="shared" ca="1" si="11"/>
        <v>46105</v>
      </c>
      <c r="C130" s="33">
        <f t="shared" ca="1" si="19"/>
        <v>0</v>
      </c>
      <c r="D130" s="34">
        <v>128</v>
      </c>
      <c r="E130" s="33">
        <f t="shared" ca="1" si="12"/>
        <v>0</v>
      </c>
      <c r="F130" s="35" t="e">
        <f ca="1">VLOOKUP(E130,'照合用(年度更新)'!$A:$F,2,FALSE)</f>
        <v>#N/A</v>
      </c>
      <c r="G130" s="36">
        <f t="shared" ca="1" si="13"/>
        <v>0</v>
      </c>
      <c r="H130" s="31"/>
      <c r="I130" s="37">
        <f t="shared" ca="1" si="14"/>
        <v>0</v>
      </c>
      <c r="J130" s="38">
        <f t="shared" ca="1" si="15"/>
        <v>0</v>
      </c>
      <c r="K130" s="38" t="str">
        <f t="shared" ca="1" si="16"/>
        <v/>
      </c>
      <c r="L130" s="32" t="str">
        <f t="shared" ca="1" si="10"/>
        <v>19000100</v>
      </c>
      <c r="M130" s="39">
        <f t="shared" ca="1" si="17"/>
        <v>0</v>
      </c>
      <c r="N130" s="32">
        <f t="shared" ca="1" si="18"/>
        <v>0</v>
      </c>
      <c r="O130" s="40" t="str">
        <f>IF(申込書!$D$15=0,"",申込書!$D$15)</f>
        <v/>
      </c>
    </row>
    <row r="131" spans="1:15">
      <c r="A131" s="31" t="s">
        <v>110</v>
      </c>
      <c r="B131" s="32">
        <f t="shared" ca="1" si="11"/>
        <v>46105</v>
      </c>
      <c r="C131" s="33">
        <f t="shared" ca="1" si="19"/>
        <v>0</v>
      </c>
      <c r="D131" s="34">
        <v>129</v>
      </c>
      <c r="E131" s="33">
        <f t="shared" ca="1" si="12"/>
        <v>0</v>
      </c>
      <c r="F131" s="35" t="e">
        <f ca="1">VLOOKUP(E131,'照合用(年度更新)'!$A:$F,2,FALSE)</f>
        <v>#N/A</v>
      </c>
      <c r="G131" s="36">
        <f t="shared" ca="1" si="13"/>
        <v>0</v>
      </c>
      <c r="H131" s="31"/>
      <c r="I131" s="37">
        <f t="shared" ca="1" si="14"/>
        <v>0</v>
      </c>
      <c r="J131" s="38">
        <f t="shared" ca="1" si="15"/>
        <v>0</v>
      </c>
      <c r="K131" s="38" t="str">
        <f t="shared" ca="1" si="16"/>
        <v/>
      </c>
      <c r="L131" s="32" t="str">
        <f t="shared" ref="L131:L142" ca="1" si="20">TEXT(INDIRECT("申込書!f"&amp;ROW(F146)),"yyyymmdd")</f>
        <v>19000100</v>
      </c>
      <c r="M131" s="39">
        <f t="shared" ca="1" si="17"/>
        <v>0</v>
      </c>
      <c r="N131" s="32">
        <f t="shared" ca="1" si="18"/>
        <v>0</v>
      </c>
      <c r="O131" s="40" t="str">
        <f>IF(申込書!$D$15=0,"",申込書!$D$15)</f>
        <v/>
      </c>
    </row>
    <row r="132" spans="1:15">
      <c r="A132" s="31" t="s">
        <v>110</v>
      </c>
      <c r="B132" s="32">
        <f t="shared" ref="B132:B195" ca="1" si="21">TODAY()</f>
        <v>46105</v>
      </c>
      <c r="C132" s="33">
        <f t="shared" ca="1" si="19"/>
        <v>0</v>
      </c>
      <c r="D132" s="34">
        <v>130</v>
      </c>
      <c r="E132" s="33">
        <f t="shared" ref="E132:E195" ca="1" si="22">INDIRECT("申込書!K16")</f>
        <v>0</v>
      </c>
      <c r="F132" s="35" t="e">
        <f ca="1">VLOOKUP(E132,'照合用(年度更新)'!$A:$F,2,FALSE)</f>
        <v>#N/A</v>
      </c>
      <c r="G132" s="36">
        <f t="shared" ref="G132:G195" ca="1" si="23">INDIRECT("申込書!J4")</f>
        <v>0</v>
      </c>
      <c r="H132" s="31"/>
      <c r="I132" s="37">
        <f t="shared" ref="I132:I195" ca="1" si="24">INDIRECT("申込書!D4")</f>
        <v>0</v>
      </c>
      <c r="J132" s="38">
        <f t="shared" ref="J132:J142" ca="1" si="25">INDIRECT("申込書!c"&amp;ROW(C147))</f>
        <v>0</v>
      </c>
      <c r="K132" s="38" t="str">
        <f t="shared" ref="K132:K142" ca="1" si="26">INDIRECT("申込書!D"&amp;ROW(D147))</f>
        <v/>
      </c>
      <c r="L132" s="32" t="str">
        <f t="shared" ca="1" si="20"/>
        <v>19000100</v>
      </c>
      <c r="M132" s="39">
        <f t="shared" ref="M132:M142" ca="1" si="27">INDIRECT("申込書!G"&amp;ROW(G147))</f>
        <v>0</v>
      </c>
      <c r="N132" s="32">
        <f t="shared" ref="N132:N142" ca="1" si="28">INDIRECT("申込書!I"&amp;ROW(I147))</f>
        <v>0</v>
      </c>
      <c r="O132" s="40" t="str">
        <f>IF(申込書!$D$15=0,"",申込書!$D$15)</f>
        <v/>
      </c>
    </row>
    <row r="133" spans="1:15">
      <c r="A133" s="31" t="s">
        <v>110</v>
      </c>
      <c r="B133" s="32">
        <f t="shared" ca="1" si="21"/>
        <v>46105</v>
      </c>
      <c r="C133" s="33">
        <f t="shared" ref="C133:C196" ca="1" si="29">INDIRECT("申込書!n1")</f>
        <v>0</v>
      </c>
      <c r="D133" s="34">
        <v>131</v>
      </c>
      <c r="E133" s="33">
        <f t="shared" ca="1" si="22"/>
        <v>0</v>
      </c>
      <c r="F133" s="35" t="e">
        <f ca="1">VLOOKUP(E133,'照合用(年度更新)'!$A:$F,2,FALSE)</f>
        <v>#N/A</v>
      </c>
      <c r="G133" s="36">
        <f t="shared" ca="1" si="23"/>
        <v>0</v>
      </c>
      <c r="H133" s="31"/>
      <c r="I133" s="37">
        <f t="shared" ca="1" si="24"/>
        <v>0</v>
      </c>
      <c r="J133" s="38">
        <f t="shared" ca="1" si="25"/>
        <v>0</v>
      </c>
      <c r="K133" s="38" t="str">
        <f t="shared" ca="1" si="26"/>
        <v/>
      </c>
      <c r="L133" s="32" t="str">
        <f t="shared" ca="1" si="20"/>
        <v>19000100</v>
      </c>
      <c r="M133" s="39">
        <f t="shared" ca="1" si="27"/>
        <v>0</v>
      </c>
      <c r="N133" s="32">
        <f t="shared" ca="1" si="28"/>
        <v>0</v>
      </c>
      <c r="O133" s="40" t="str">
        <f>IF(申込書!$D$15=0,"",申込書!$D$15)</f>
        <v/>
      </c>
    </row>
    <row r="134" spans="1:15">
      <c r="A134" s="31" t="s">
        <v>110</v>
      </c>
      <c r="B134" s="32">
        <f t="shared" ca="1" si="21"/>
        <v>46105</v>
      </c>
      <c r="C134" s="33">
        <f t="shared" ca="1" si="29"/>
        <v>0</v>
      </c>
      <c r="D134" s="34">
        <v>132</v>
      </c>
      <c r="E134" s="33">
        <f t="shared" ca="1" si="22"/>
        <v>0</v>
      </c>
      <c r="F134" s="35" t="e">
        <f ca="1">VLOOKUP(E134,'照合用(年度更新)'!$A:$F,2,FALSE)</f>
        <v>#N/A</v>
      </c>
      <c r="G134" s="36">
        <f t="shared" ca="1" si="23"/>
        <v>0</v>
      </c>
      <c r="H134" s="31"/>
      <c r="I134" s="37">
        <f t="shared" ca="1" si="24"/>
        <v>0</v>
      </c>
      <c r="J134" s="38">
        <f t="shared" ca="1" si="25"/>
        <v>0</v>
      </c>
      <c r="K134" s="38" t="str">
        <f t="shared" ca="1" si="26"/>
        <v/>
      </c>
      <c r="L134" s="32" t="str">
        <f t="shared" ca="1" si="20"/>
        <v>19000100</v>
      </c>
      <c r="M134" s="39">
        <f t="shared" ca="1" si="27"/>
        <v>0</v>
      </c>
      <c r="N134" s="32">
        <f t="shared" ca="1" si="28"/>
        <v>0</v>
      </c>
      <c r="O134" s="40" t="str">
        <f>IF(申込書!$D$15=0,"",申込書!$D$15)</f>
        <v/>
      </c>
    </row>
    <row r="135" spans="1:15">
      <c r="A135" s="31" t="s">
        <v>110</v>
      </c>
      <c r="B135" s="32">
        <f t="shared" ca="1" si="21"/>
        <v>46105</v>
      </c>
      <c r="C135" s="33">
        <f t="shared" ca="1" si="29"/>
        <v>0</v>
      </c>
      <c r="D135" s="34">
        <v>133</v>
      </c>
      <c r="E135" s="33">
        <f t="shared" ca="1" si="22"/>
        <v>0</v>
      </c>
      <c r="F135" s="35" t="e">
        <f ca="1">VLOOKUP(E135,'照合用(年度更新)'!$A:$F,2,FALSE)</f>
        <v>#N/A</v>
      </c>
      <c r="G135" s="36">
        <f t="shared" ca="1" si="23"/>
        <v>0</v>
      </c>
      <c r="H135" s="31"/>
      <c r="I135" s="37">
        <f t="shared" ca="1" si="24"/>
        <v>0</v>
      </c>
      <c r="J135" s="38">
        <f t="shared" ca="1" si="25"/>
        <v>0</v>
      </c>
      <c r="K135" s="38" t="str">
        <f t="shared" ca="1" si="26"/>
        <v/>
      </c>
      <c r="L135" s="32" t="str">
        <f t="shared" ca="1" si="20"/>
        <v>19000100</v>
      </c>
      <c r="M135" s="39">
        <f t="shared" ca="1" si="27"/>
        <v>0</v>
      </c>
      <c r="N135" s="32">
        <f t="shared" ca="1" si="28"/>
        <v>0</v>
      </c>
      <c r="O135" s="40" t="str">
        <f>IF(申込書!$D$15=0,"",申込書!$D$15)</f>
        <v/>
      </c>
    </row>
    <row r="136" spans="1:15">
      <c r="A136" s="31" t="s">
        <v>110</v>
      </c>
      <c r="B136" s="32">
        <f t="shared" ca="1" si="21"/>
        <v>46105</v>
      </c>
      <c r="C136" s="33">
        <f t="shared" ca="1" si="29"/>
        <v>0</v>
      </c>
      <c r="D136" s="34">
        <v>134</v>
      </c>
      <c r="E136" s="33">
        <f t="shared" ca="1" si="22"/>
        <v>0</v>
      </c>
      <c r="F136" s="35" t="e">
        <f ca="1">VLOOKUP(E136,'照合用(年度更新)'!$A:$F,2,FALSE)</f>
        <v>#N/A</v>
      </c>
      <c r="G136" s="36">
        <f t="shared" ca="1" si="23"/>
        <v>0</v>
      </c>
      <c r="H136" s="31"/>
      <c r="I136" s="37">
        <f t="shared" ca="1" si="24"/>
        <v>0</v>
      </c>
      <c r="J136" s="38">
        <f t="shared" ca="1" si="25"/>
        <v>0</v>
      </c>
      <c r="K136" s="38" t="str">
        <f t="shared" ca="1" si="26"/>
        <v/>
      </c>
      <c r="L136" s="32" t="str">
        <f t="shared" ca="1" si="20"/>
        <v>19000100</v>
      </c>
      <c r="M136" s="39">
        <f t="shared" ca="1" si="27"/>
        <v>0</v>
      </c>
      <c r="N136" s="32">
        <f t="shared" ca="1" si="28"/>
        <v>0</v>
      </c>
      <c r="O136" s="40" t="str">
        <f>IF(申込書!$D$15=0,"",申込書!$D$15)</f>
        <v/>
      </c>
    </row>
    <row r="137" spans="1:15">
      <c r="A137" s="31" t="s">
        <v>110</v>
      </c>
      <c r="B137" s="32">
        <f t="shared" ca="1" si="21"/>
        <v>46105</v>
      </c>
      <c r="C137" s="33">
        <f t="shared" ca="1" si="29"/>
        <v>0</v>
      </c>
      <c r="D137" s="34">
        <v>135</v>
      </c>
      <c r="E137" s="33">
        <f t="shared" ca="1" si="22"/>
        <v>0</v>
      </c>
      <c r="F137" s="35" t="e">
        <f ca="1">VLOOKUP(E137,'照合用(年度更新)'!$A:$F,2,FALSE)</f>
        <v>#N/A</v>
      </c>
      <c r="G137" s="36">
        <f t="shared" ca="1" si="23"/>
        <v>0</v>
      </c>
      <c r="H137" s="31"/>
      <c r="I137" s="37">
        <f t="shared" ca="1" si="24"/>
        <v>0</v>
      </c>
      <c r="J137" s="38">
        <f t="shared" ca="1" si="25"/>
        <v>0</v>
      </c>
      <c r="K137" s="38" t="str">
        <f t="shared" ca="1" si="26"/>
        <v/>
      </c>
      <c r="L137" s="32" t="str">
        <f t="shared" ca="1" si="20"/>
        <v>19000100</v>
      </c>
      <c r="M137" s="39">
        <f t="shared" ca="1" si="27"/>
        <v>0</v>
      </c>
      <c r="N137" s="32">
        <f t="shared" ca="1" si="28"/>
        <v>0</v>
      </c>
      <c r="O137" s="40" t="str">
        <f>IF(申込書!$D$15=0,"",申込書!$D$15)</f>
        <v/>
      </c>
    </row>
    <row r="138" spans="1:15">
      <c r="A138" s="31" t="s">
        <v>110</v>
      </c>
      <c r="B138" s="32">
        <f t="shared" ca="1" si="21"/>
        <v>46105</v>
      </c>
      <c r="C138" s="33">
        <f t="shared" ca="1" si="29"/>
        <v>0</v>
      </c>
      <c r="D138" s="34">
        <v>136</v>
      </c>
      <c r="E138" s="33">
        <f t="shared" ca="1" si="22"/>
        <v>0</v>
      </c>
      <c r="F138" s="35" t="e">
        <f ca="1">VLOOKUP(E138,'照合用(年度更新)'!$A:$F,2,FALSE)</f>
        <v>#N/A</v>
      </c>
      <c r="G138" s="36">
        <f t="shared" ca="1" si="23"/>
        <v>0</v>
      </c>
      <c r="H138" s="31"/>
      <c r="I138" s="37">
        <f t="shared" ca="1" si="24"/>
        <v>0</v>
      </c>
      <c r="J138" s="38">
        <f t="shared" ca="1" si="25"/>
        <v>0</v>
      </c>
      <c r="K138" s="38" t="str">
        <f t="shared" ca="1" si="26"/>
        <v/>
      </c>
      <c r="L138" s="32" t="str">
        <f t="shared" ca="1" si="20"/>
        <v>19000100</v>
      </c>
      <c r="M138" s="39">
        <f t="shared" ca="1" si="27"/>
        <v>0</v>
      </c>
      <c r="N138" s="32">
        <f t="shared" ca="1" si="28"/>
        <v>0</v>
      </c>
      <c r="O138" s="40" t="str">
        <f>IF(申込書!$D$15=0,"",申込書!$D$15)</f>
        <v/>
      </c>
    </row>
    <row r="139" spans="1:15">
      <c r="A139" s="31" t="s">
        <v>110</v>
      </c>
      <c r="B139" s="32">
        <f t="shared" ca="1" si="21"/>
        <v>46105</v>
      </c>
      <c r="C139" s="33">
        <f t="shared" ca="1" si="29"/>
        <v>0</v>
      </c>
      <c r="D139" s="34">
        <v>137</v>
      </c>
      <c r="E139" s="33">
        <f t="shared" ca="1" si="22"/>
        <v>0</v>
      </c>
      <c r="F139" s="35" t="e">
        <f ca="1">VLOOKUP(E139,'照合用(年度更新)'!$A:$F,2,FALSE)</f>
        <v>#N/A</v>
      </c>
      <c r="G139" s="36">
        <f t="shared" ca="1" si="23"/>
        <v>0</v>
      </c>
      <c r="H139" s="31"/>
      <c r="I139" s="37">
        <f t="shared" ca="1" si="24"/>
        <v>0</v>
      </c>
      <c r="J139" s="38">
        <f t="shared" ca="1" si="25"/>
        <v>0</v>
      </c>
      <c r="K139" s="38" t="str">
        <f t="shared" ca="1" si="26"/>
        <v/>
      </c>
      <c r="L139" s="32" t="str">
        <f t="shared" ca="1" si="20"/>
        <v>19000100</v>
      </c>
      <c r="M139" s="39">
        <f t="shared" ca="1" si="27"/>
        <v>0</v>
      </c>
      <c r="N139" s="32">
        <f t="shared" ca="1" si="28"/>
        <v>0</v>
      </c>
      <c r="O139" s="40" t="str">
        <f>IF(申込書!$D$15=0,"",申込書!$D$15)</f>
        <v/>
      </c>
    </row>
    <row r="140" spans="1:15">
      <c r="A140" s="31" t="s">
        <v>110</v>
      </c>
      <c r="B140" s="32">
        <f t="shared" ca="1" si="21"/>
        <v>46105</v>
      </c>
      <c r="C140" s="33">
        <f t="shared" ca="1" si="29"/>
        <v>0</v>
      </c>
      <c r="D140" s="34">
        <v>138</v>
      </c>
      <c r="E140" s="33">
        <f t="shared" ca="1" si="22"/>
        <v>0</v>
      </c>
      <c r="F140" s="35" t="e">
        <f ca="1">VLOOKUP(E140,'照合用(年度更新)'!$A:$F,2,FALSE)</f>
        <v>#N/A</v>
      </c>
      <c r="G140" s="36">
        <f t="shared" ca="1" si="23"/>
        <v>0</v>
      </c>
      <c r="H140" s="31"/>
      <c r="I140" s="37">
        <f t="shared" ca="1" si="24"/>
        <v>0</v>
      </c>
      <c r="J140" s="38">
        <f t="shared" ca="1" si="25"/>
        <v>0</v>
      </c>
      <c r="K140" s="38" t="str">
        <f t="shared" ca="1" si="26"/>
        <v/>
      </c>
      <c r="L140" s="32" t="str">
        <f t="shared" ca="1" si="20"/>
        <v>19000100</v>
      </c>
      <c r="M140" s="39">
        <f t="shared" ca="1" si="27"/>
        <v>0</v>
      </c>
      <c r="N140" s="32">
        <f t="shared" ca="1" si="28"/>
        <v>0</v>
      </c>
      <c r="O140" s="40" t="str">
        <f>IF(申込書!$D$15=0,"",申込書!$D$15)</f>
        <v/>
      </c>
    </row>
    <row r="141" spans="1:15">
      <c r="A141" s="31" t="s">
        <v>110</v>
      </c>
      <c r="B141" s="32">
        <f t="shared" ca="1" si="21"/>
        <v>46105</v>
      </c>
      <c r="C141" s="33">
        <f t="shared" ca="1" si="29"/>
        <v>0</v>
      </c>
      <c r="D141" s="34">
        <v>139</v>
      </c>
      <c r="E141" s="33">
        <f t="shared" ca="1" si="22"/>
        <v>0</v>
      </c>
      <c r="F141" s="35" t="e">
        <f ca="1">VLOOKUP(E141,'照合用(年度更新)'!$A:$F,2,FALSE)</f>
        <v>#N/A</v>
      </c>
      <c r="G141" s="36">
        <f t="shared" ca="1" si="23"/>
        <v>0</v>
      </c>
      <c r="H141" s="31"/>
      <c r="I141" s="37">
        <f t="shared" ca="1" si="24"/>
        <v>0</v>
      </c>
      <c r="J141" s="38">
        <f t="shared" ca="1" si="25"/>
        <v>0</v>
      </c>
      <c r="K141" s="38" t="str">
        <f t="shared" ca="1" si="26"/>
        <v/>
      </c>
      <c r="L141" s="32" t="str">
        <f t="shared" ca="1" si="20"/>
        <v>19000100</v>
      </c>
      <c r="M141" s="39">
        <f t="shared" ca="1" si="27"/>
        <v>0</v>
      </c>
      <c r="N141" s="32">
        <f t="shared" ca="1" si="28"/>
        <v>0</v>
      </c>
      <c r="O141" s="40" t="str">
        <f>IF(申込書!$D$15=0,"",申込書!$D$15)</f>
        <v/>
      </c>
    </row>
    <row r="142" spans="1:15">
      <c r="A142" s="31" t="s">
        <v>110</v>
      </c>
      <c r="B142" s="32">
        <f t="shared" ca="1" si="21"/>
        <v>46105</v>
      </c>
      <c r="C142" s="33">
        <f t="shared" ca="1" si="29"/>
        <v>0</v>
      </c>
      <c r="D142" s="34">
        <v>140</v>
      </c>
      <c r="E142" s="33">
        <f t="shared" ca="1" si="22"/>
        <v>0</v>
      </c>
      <c r="F142" s="35" t="e">
        <f ca="1">VLOOKUP(E142,'照合用(年度更新)'!$A:$F,2,FALSE)</f>
        <v>#N/A</v>
      </c>
      <c r="G142" s="36">
        <f t="shared" ca="1" si="23"/>
        <v>0</v>
      </c>
      <c r="H142" s="31"/>
      <c r="I142" s="37">
        <f t="shared" ca="1" si="24"/>
        <v>0</v>
      </c>
      <c r="J142" s="38">
        <f t="shared" ca="1" si="25"/>
        <v>0</v>
      </c>
      <c r="K142" s="38" t="str">
        <f t="shared" ca="1" si="26"/>
        <v/>
      </c>
      <c r="L142" s="32" t="str">
        <f t="shared" ca="1" si="20"/>
        <v>19000100</v>
      </c>
      <c r="M142" s="39">
        <f t="shared" ca="1" si="27"/>
        <v>0</v>
      </c>
      <c r="N142" s="32">
        <f t="shared" ca="1" si="28"/>
        <v>0</v>
      </c>
      <c r="O142" s="40" t="str">
        <f>IF(申込書!$D$15=0,"",申込書!$D$15)</f>
        <v/>
      </c>
    </row>
    <row r="143" spans="1:15">
      <c r="A143" s="31" t="s">
        <v>110</v>
      </c>
      <c r="B143" s="32">
        <f t="shared" ca="1" si="21"/>
        <v>46105</v>
      </c>
      <c r="C143" s="33">
        <f t="shared" ca="1" si="29"/>
        <v>0</v>
      </c>
      <c r="D143" s="34">
        <v>141</v>
      </c>
      <c r="E143" s="33">
        <f t="shared" ca="1" si="22"/>
        <v>0</v>
      </c>
      <c r="F143" s="35" t="e">
        <f ca="1">VLOOKUP(E143,'照合用(年度更新)'!$A:$F,2,FALSE)</f>
        <v>#N/A</v>
      </c>
      <c r="G143" s="36">
        <f t="shared" ca="1" si="23"/>
        <v>0</v>
      </c>
      <c r="H143" s="31"/>
      <c r="I143" s="37">
        <f t="shared" ca="1" si="24"/>
        <v>0</v>
      </c>
      <c r="J143" s="38">
        <f t="shared" ref="J143:J206" ca="1" si="30">INDIRECT("申込書!c"&amp;ROW(C158))</f>
        <v>0</v>
      </c>
      <c r="K143" s="38" t="str">
        <f t="shared" ref="K143:K206" ca="1" si="31">INDIRECT("申込書!D"&amp;ROW(D158))</f>
        <v/>
      </c>
      <c r="L143" s="32" t="str">
        <f t="shared" ref="L143:L206" ca="1" si="32">TEXT(INDIRECT("申込書!f"&amp;ROW(F158)),"yyyymmdd")</f>
        <v>19000100</v>
      </c>
      <c r="M143" s="39">
        <f t="shared" ref="M143:M206" ca="1" si="33">INDIRECT("申込書!G"&amp;ROW(G158))</f>
        <v>0</v>
      </c>
      <c r="N143" s="32">
        <f t="shared" ref="N143:N206" ca="1" si="34">INDIRECT("申込書!I"&amp;ROW(I158))</f>
        <v>0</v>
      </c>
      <c r="O143" s="40" t="str">
        <f>IF(申込書!$D$15=0,"",申込書!$D$15)</f>
        <v/>
      </c>
    </row>
    <row r="144" spans="1:15">
      <c r="A144" s="31" t="s">
        <v>110</v>
      </c>
      <c r="B144" s="32">
        <f t="shared" ca="1" si="21"/>
        <v>46105</v>
      </c>
      <c r="C144" s="33">
        <f t="shared" ca="1" si="29"/>
        <v>0</v>
      </c>
      <c r="D144" s="34">
        <v>142</v>
      </c>
      <c r="E144" s="33">
        <f t="shared" ca="1" si="22"/>
        <v>0</v>
      </c>
      <c r="F144" s="35" t="e">
        <f ca="1">VLOOKUP(E144,'照合用(年度更新)'!$A:$F,2,FALSE)</f>
        <v>#N/A</v>
      </c>
      <c r="G144" s="36">
        <f t="shared" ca="1" si="23"/>
        <v>0</v>
      </c>
      <c r="H144" s="31"/>
      <c r="I144" s="37">
        <f t="shared" ca="1" si="24"/>
        <v>0</v>
      </c>
      <c r="J144" s="38">
        <f t="shared" ca="1" si="30"/>
        <v>0</v>
      </c>
      <c r="K144" s="38" t="str">
        <f t="shared" ca="1" si="31"/>
        <v/>
      </c>
      <c r="L144" s="32" t="str">
        <f t="shared" ca="1" si="32"/>
        <v>19000100</v>
      </c>
      <c r="M144" s="39">
        <f t="shared" ca="1" si="33"/>
        <v>0</v>
      </c>
      <c r="N144" s="32">
        <f t="shared" ca="1" si="34"/>
        <v>0</v>
      </c>
      <c r="O144" s="40" t="str">
        <f>IF(申込書!$D$15=0,"",申込書!$D$15)</f>
        <v/>
      </c>
    </row>
    <row r="145" spans="1:15">
      <c r="A145" s="31" t="s">
        <v>110</v>
      </c>
      <c r="B145" s="32">
        <f t="shared" ca="1" si="21"/>
        <v>46105</v>
      </c>
      <c r="C145" s="33">
        <f t="shared" ca="1" si="29"/>
        <v>0</v>
      </c>
      <c r="D145" s="34">
        <v>143</v>
      </c>
      <c r="E145" s="33">
        <f t="shared" ca="1" si="22"/>
        <v>0</v>
      </c>
      <c r="F145" s="35" t="e">
        <f ca="1">VLOOKUP(E145,'照合用(年度更新)'!$A:$F,2,FALSE)</f>
        <v>#N/A</v>
      </c>
      <c r="G145" s="36">
        <f t="shared" ca="1" si="23"/>
        <v>0</v>
      </c>
      <c r="H145" s="31"/>
      <c r="I145" s="37">
        <f t="shared" ca="1" si="24"/>
        <v>0</v>
      </c>
      <c r="J145" s="38">
        <f t="shared" ca="1" si="30"/>
        <v>0</v>
      </c>
      <c r="K145" s="38" t="str">
        <f t="shared" ca="1" si="31"/>
        <v/>
      </c>
      <c r="L145" s="32" t="str">
        <f t="shared" ca="1" si="32"/>
        <v>19000100</v>
      </c>
      <c r="M145" s="39">
        <f t="shared" ca="1" si="33"/>
        <v>0</v>
      </c>
      <c r="N145" s="32">
        <f t="shared" ca="1" si="34"/>
        <v>0</v>
      </c>
      <c r="O145" s="40" t="str">
        <f>IF(申込書!$D$15=0,"",申込書!$D$15)</f>
        <v/>
      </c>
    </row>
    <row r="146" spans="1:15">
      <c r="A146" s="31" t="s">
        <v>110</v>
      </c>
      <c r="B146" s="32">
        <f t="shared" ca="1" si="21"/>
        <v>46105</v>
      </c>
      <c r="C146" s="33">
        <f t="shared" ca="1" si="29"/>
        <v>0</v>
      </c>
      <c r="D146" s="34">
        <v>144</v>
      </c>
      <c r="E146" s="33">
        <f t="shared" ca="1" si="22"/>
        <v>0</v>
      </c>
      <c r="F146" s="35" t="e">
        <f ca="1">VLOOKUP(E146,'照合用(年度更新)'!$A:$F,2,FALSE)</f>
        <v>#N/A</v>
      </c>
      <c r="G146" s="36">
        <f t="shared" ca="1" si="23"/>
        <v>0</v>
      </c>
      <c r="H146" s="31"/>
      <c r="I146" s="37">
        <f t="shared" ca="1" si="24"/>
        <v>0</v>
      </c>
      <c r="J146" s="38">
        <f t="shared" ca="1" si="30"/>
        <v>0</v>
      </c>
      <c r="K146" s="38" t="str">
        <f t="shared" ca="1" si="31"/>
        <v/>
      </c>
      <c r="L146" s="32" t="str">
        <f t="shared" ca="1" si="32"/>
        <v>19000100</v>
      </c>
      <c r="M146" s="39">
        <f t="shared" ca="1" si="33"/>
        <v>0</v>
      </c>
      <c r="N146" s="32">
        <f t="shared" ca="1" si="34"/>
        <v>0</v>
      </c>
      <c r="O146" s="40" t="str">
        <f>IF(申込書!$D$15=0,"",申込書!$D$15)</f>
        <v/>
      </c>
    </row>
    <row r="147" spans="1:15">
      <c r="A147" s="31" t="s">
        <v>110</v>
      </c>
      <c r="B147" s="32">
        <f t="shared" ca="1" si="21"/>
        <v>46105</v>
      </c>
      <c r="C147" s="33">
        <f t="shared" ca="1" si="29"/>
        <v>0</v>
      </c>
      <c r="D147" s="34">
        <v>145</v>
      </c>
      <c r="E147" s="33">
        <f t="shared" ca="1" si="22"/>
        <v>0</v>
      </c>
      <c r="F147" s="35" t="e">
        <f ca="1">VLOOKUP(E147,'照合用(年度更新)'!$A:$F,2,FALSE)</f>
        <v>#N/A</v>
      </c>
      <c r="G147" s="36">
        <f t="shared" ca="1" si="23"/>
        <v>0</v>
      </c>
      <c r="H147" s="31"/>
      <c r="I147" s="37">
        <f t="shared" ca="1" si="24"/>
        <v>0</v>
      </c>
      <c r="J147" s="38">
        <f t="shared" ca="1" si="30"/>
        <v>0</v>
      </c>
      <c r="K147" s="38" t="str">
        <f t="shared" ca="1" si="31"/>
        <v/>
      </c>
      <c r="L147" s="32" t="str">
        <f t="shared" ca="1" si="32"/>
        <v>19000100</v>
      </c>
      <c r="M147" s="39">
        <f t="shared" ca="1" si="33"/>
        <v>0</v>
      </c>
      <c r="N147" s="32">
        <f t="shared" ca="1" si="34"/>
        <v>0</v>
      </c>
      <c r="O147" s="40" t="str">
        <f>IF(申込書!$D$15=0,"",申込書!$D$15)</f>
        <v/>
      </c>
    </row>
    <row r="148" spans="1:15">
      <c r="A148" s="31" t="s">
        <v>110</v>
      </c>
      <c r="B148" s="32">
        <f t="shared" ca="1" si="21"/>
        <v>46105</v>
      </c>
      <c r="C148" s="33">
        <f t="shared" ca="1" si="29"/>
        <v>0</v>
      </c>
      <c r="D148" s="34">
        <v>146</v>
      </c>
      <c r="E148" s="33">
        <f t="shared" ca="1" si="22"/>
        <v>0</v>
      </c>
      <c r="F148" s="35" t="e">
        <f ca="1">VLOOKUP(E148,'照合用(年度更新)'!$A:$F,2,FALSE)</f>
        <v>#N/A</v>
      </c>
      <c r="G148" s="36">
        <f t="shared" ca="1" si="23"/>
        <v>0</v>
      </c>
      <c r="H148" s="31"/>
      <c r="I148" s="37">
        <f t="shared" ca="1" si="24"/>
        <v>0</v>
      </c>
      <c r="J148" s="38">
        <f t="shared" ca="1" si="30"/>
        <v>0</v>
      </c>
      <c r="K148" s="38" t="str">
        <f t="shared" ca="1" si="31"/>
        <v/>
      </c>
      <c r="L148" s="32" t="str">
        <f t="shared" ca="1" si="32"/>
        <v>19000100</v>
      </c>
      <c r="M148" s="39">
        <f t="shared" ca="1" si="33"/>
        <v>0</v>
      </c>
      <c r="N148" s="32">
        <f t="shared" ca="1" si="34"/>
        <v>0</v>
      </c>
      <c r="O148" s="40" t="str">
        <f>IF(申込書!$D$15=0,"",申込書!$D$15)</f>
        <v/>
      </c>
    </row>
    <row r="149" spans="1:15">
      <c r="A149" s="31" t="s">
        <v>110</v>
      </c>
      <c r="B149" s="32">
        <f t="shared" ca="1" si="21"/>
        <v>46105</v>
      </c>
      <c r="C149" s="33">
        <f t="shared" ca="1" si="29"/>
        <v>0</v>
      </c>
      <c r="D149" s="34">
        <v>147</v>
      </c>
      <c r="E149" s="33">
        <f t="shared" ca="1" si="22"/>
        <v>0</v>
      </c>
      <c r="F149" s="35" t="e">
        <f ca="1">VLOOKUP(E149,'照合用(年度更新)'!$A:$F,2,FALSE)</f>
        <v>#N/A</v>
      </c>
      <c r="G149" s="36">
        <f t="shared" ca="1" si="23"/>
        <v>0</v>
      </c>
      <c r="H149" s="31"/>
      <c r="I149" s="37">
        <f t="shared" ca="1" si="24"/>
        <v>0</v>
      </c>
      <c r="J149" s="38">
        <f t="shared" ca="1" si="30"/>
        <v>0</v>
      </c>
      <c r="K149" s="38" t="str">
        <f t="shared" ca="1" si="31"/>
        <v/>
      </c>
      <c r="L149" s="32" t="str">
        <f t="shared" ca="1" si="32"/>
        <v>19000100</v>
      </c>
      <c r="M149" s="39">
        <f t="shared" ca="1" si="33"/>
        <v>0</v>
      </c>
      <c r="N149" s="32">
        <f t="shared" ca="1" si="34"/>
        <v>0</v>
      </c>
      <c r="O149" s="40" t="str">
        <f>IF(申込書!$D$15=0,"",申込書!$D$15)</f>
        <v/>
      </c>
    </row>
    <row r="150" spans="1:15">
      <c r="A150" s="31" t="s">
        <v>110</v>
      </c>
      <c r="B150" s="32">
        <f t="shared" ca="1" si="21"/>
        <v>46105</v>
      </c>
      <c r="C150" s="33">
        <f t="shared" ca="1" si="29"/>
        <v>0</v>
      </c>
      <c r="D150" s="34">
        <v>148</v>
      </c>
      <c r="E150" s="33">
        <f t="shared" ca="1" si="22"/>
        <v>0</v>
      </c>
      <c r="F150" s="35" t="e">
        <f ca="1">VLOOKUP(E150,'照合用(年度更新)'!$A:$F,2,FALSE)</f>
        <v>#N/A</v>
      </c>
      <c r="G150" s="36">
        <f t="shared" ca="1" si="23"/>
        <v>0</v>
      </c>
      <c r="H150" s="31"/>
      <c r="I150" s="37">
        <f t="shared" ca="1" si="24"/>
        <v>0</v>
      </c>
      <c r="J150" s="38">
        <f t="shared" ca="1" si="30"/>
        <v>0</v>
      </c>
      <c r="K150" s="38" t="str">
        <f t="shared" ca="1" si="31"/>
        <v/>
      </c>
      <c r="L150" s="32" t="str">
        <f t="shared" ca="1" si="32"/>
        <v>19000100</v>
      </c>
      <c r="M150" s="39">
        <f t="shared" ca="1" si="33"/>
        <v>0</v>
      </c>
      <c r="N150" s="32">
        <f t="shared" ca="1" si="34"/>
        <v>0</v>
      </c>
      <c r="O150" s="40" t="str">
        <f>IF(申込書!$D$15=0,"",申込書!$D$15)</f>
        <v/>
      </c>
    </row>
    <row r="151" spans="1:15">
      <c r="A151" s="31" t="s">
        <v>110</v>
      </c>
      <c r="B151" s="32">
        <f t="shared" ca="1" si="21"/>
        <v>46105</v>
      </c>
      <c r="C151" s="33">
        <f t="shared" ca="1" si="29"/>
        <v>0</v>
      </c>
      <c r="D151" s="34">
        <v>149</v>
      </c>
      <c r="E151" s="33">
        <f t="shared" ca="1" si="22"/>
        <v>0</v>
      </c>
      <c r="F151" s="35" t="e">
        <f ca="1">VLOOKUP(E151,'照合用(年度更新)'!$A:$F,2,FALSE)</f>
        <v>#N/A</v>
      </c>
      <c r="G151" s="36">
        <f t="shared" ca="1" si="23"/>
        <v>0</v>
      </c>
      <c r="H151" s="31"/>
      <c r="I151" s="37">
        <f t="shared" ca="1" si="24"/>
        <v>0</v>
      </c>
      <c r="J151" s="38">
        <f t="shared" ca="1" si="30"/>
        <v>0</v>
      </c>
      <c r="K151" s="38" t="str">
        <f t="shared" ca="1" si="31"/>
        <v/>
      </c>
      <c r="L151" s="32" t="str">
        <f t="shared" ca="1" si="32"/>
        <v>19000100</v>
      </c>
      <c r="M151" s="39">
        <f t="shared" ca="1" si="33"/>
        <v>0</v>
      </c>
      <c r="N151" s="32">
        <f t="shared" ca="1" si="34"/>
        <v>0</v>
      </c>
      <c r="O151" s="40" t="str">
        <f>IF(申込書!$D$15=0,"",申込書!$D$15)</f>
        <v/>
      </c>
    </row>
    <row r="152" spans="1:15">
      <c r="A152" s="31" t="s">
        <v>110</v>
      </c>
      <c r="B152" s="32">
        <f t="shared" ca="1" si="21"/>
        <v>46105</v>
      </c>
      <c r="C152" s="33">
        <f t="shared" ca="1" si="29"/>
        <v>0</v>
      </c>
      <c r="D152" s="34">
        <v>150</v>
      </c>
      <c r="E152" s="33">
        <f t="shared" ca="1" si="22"/>
        <v>0</v>
      </c>
      <c r="F152" s="35" t="e">
        <f ca="1">VLOOKUP(E152,'照合用(年度更新)'!$A:$F,2,FALSE)</f>
        <v>#N/A</v>
      </c>
      <c r="G152" s="36">
        <f t="shared" ca="1" si="23"/>
        <v>0</v>
      </c>
      <c r="H152" s="31"/>
      <c r="I152" s="37">
        <f t="shared" ca="1" si="24"/>
        <v>0</v>
      </c>
      <c r="J152" s="38">
        <f t="shared" ca="1" si="30"/>
        <v>0</v>
      </c>
      <c r="K152" s="38" t="str">
        <f t="shared" ca="1" si="31"/>
        <v/>
      </c>
      <c r="L152" s="32" t="str">
        <f t="shared" ca="1" si="32"/>
        <v>19000100</v>
      </c>
      <c r="M152" s="39">
        <f t="shared" ca="1" si="33"/>
        <v>0</v>
      </c>
      <c r="N152" s="32">
        <f t="shared" ca="1" si="34"/>
        <v>0</v>
      </c>
      <c r="O152" s="40" t="str">
        <f>IF(申込書!$D$15=0,"",申込書!$D$15)</f>
        <v/>
      </c>
    </row>
    <row r="153" spans="1:15">
      <c r="A153" s="31" t="s">
        <v>110</v>
      </c>
      <c r="B153" s="32">
        <f t="shared" ca="1" si="21"/>
        <v>46105</v>
      </c>
      <c r="C153" s="33">
        <f t="shared" ca="1" si="29"/>
        <v>0</v>
      </c>
      <c r="D153" s="34">
        <v>151</v>
      </c>
      <c r="E153" s="33">
        <f t="shared" ca="1" si="22"/>
        <v>0</v>
      </c>
      <c r="F153" s="35" t="e">
        <f ca="1">VLOOKUP(E153,'照合用(年度更新)'!$A:$F,2,FALSE)</f>
        <v>#N/A</v>
      </c>
      <c r="G153" s="36">
        <f t="shared" ca="1" si="23"/>
        <v>0</v>
      </c>
      <c r="H153" s="31"/>
      <c r="I153" s="37">
        <f t="shared" ca="1" si="24"/>
        <v>0</v>
      </c>
      <c r="J153" s="38">
        <f t="shared" ca="1" si="30"/>
        <v>0</v>
      </c>
      <c r="K153" s="38" t="str">
        <f t="shared" ca="1" si="31"/>
        <v/>
      </c>
      <c r="L153" s="32" t="str">
        <f t="shared" ca="1" si="32"/>
        <v>19000100</v>
      </c>
      <c r="M153" s="39">
        <f t="shared" ca="1" si="33"/>
        <v>0</v>
      </c>
      <c r="N153" s="32">
        <f t="shared" ca="1" si="34"/>
        <v>0</v>
      </c>
      <c r="O153" s="40" t="str">
        <f>IF(申込書!$D$15=0,"",申込書!$D$15)</f>
        <v/>
      </c>
    </row>
    <row r="154" spans="1:15">
      <c r="A154" s="31" t="s">
        <v>110</v>
      </c>
      <c r="B154" s="32">
        <f t="shared" ca="1" si="21"/>
        <v>46105</v>
      </c>
      <c r="C154" s="33">
        <f t="shared" ca="1" si="29"/>
        <v>0</v>
      </c>
      <c r="D154" s="34">
        <v>152</v>
      </c>
      <c r="E154" s="33">
        <f t="shared" ca="1" si="22"/>
        <v>0</v>
      </c>
      <c r="F154" s="35" t="e">
        <f ca="1">VLOOKUP(E154,'照合用(年度更新)'!$A:$F,2,FALSE)</f>
        <v>#N/A</v>
      </c>
      <c r="G154" s="36">
        <f t="shared" ca="1" si="23"/>
        <v>0</v>
      </c>
      <c r="H154" s="31"/>
      <c r="I154" s="37">
        <f t="shared" ca="1" si="24"/>
        <v>0</v>
      </c>
      <c r="J154" s="38">
        <f t="shared" ca="1" si="30"/>
        <v>0</v>
      </c>
      <c r="K154" s="38" t="str">
        <f t="shared" ca="1" si="31"/>
        <v/>
      </c>
      <c r="L154" s="32" t="str">
        <f t="shared" ca="1" si="32"/>
        <v>19000100</v>
      </c>
      <c r="M154" s="39">
        <f t="shared" ca="1" si="33"/>
        <v>0</v>
      </c>
      <c r="N154" s="32">
        <f t="shared" ca="1" si="34"/>
        <v>0</v>
      </c>
      <c r="O154" s="40" t="str">
        <f>IF(申込書!$D$15=0,"",申込書!$D$15)</f>
        <v/>
      </c>
    </row>
    <row r="155" spans="1:15">
      <c r="A155" s="31" t="s">
        <v>110</v>
      </c>
      <c r="B155" s="32">
        <f t="shared" ca="1" si="21"/>
        <v>46105</v>
      </c>
      <c r="C155" s="33">
        <f t="shared" ca="1" si="29"/>
        <v>0</v>
      </c>
      <c r="D155" s="34">
        <v>153</v>
      </c>
      <c r="E155" s="33">
        <f t="shared" ca="1" si="22"/>
        <v>0</v>
      </c>
      <c r="F155" s="35" t="e">
        <f ca="1">VLOOKUP(E155,'照合用(年度更新)'!$A:$F,2,FALSE)</f>
        <v>#N/A</v>
      </c>
      <c r="G155" s="36">
        <f t="shared" ca="1" si="23"/>
        <v>0</v>
      </c>
      <c r="H155" s="31"/>
      <c r="I155" s="37">
        <f t="shared" ca="1" si="24"/>
        <v>0</v>
      </c>
      <c r="J155" s="38">
        <f t="shared" ca="1" si="30"/>
        <v>0</v>
      </c>
      <c r="K155" s="38" t="str">
        <f t="shared" ca="1" si="31"/>
        <v/>
      </c>
      <c r="L155" s="32" t="str">
        <f t="shared" ca="1" si="32"/>
        <v>19000100</v>
      </c>
      <c r="M155" s="39">
        <f t="shared" ca="1" si="33"/>
        <v>0</v>
      </c>
      <c r="N155" s="32">
        <f t="shared" ca="1" si="34"/>
        <v>0</v>
      </c>
      <c r="O155" s="40" t="str">
        <f>IF(申込書!$D$15=0,"",申込書!$D$15)</f>
        <v/>
      </c>
    </row>
    <row r="156" spans="1:15">
      <c r="A156" s="31" t="s">
        <v>110</v>
      </c>
      <c r="B156" s="32">
        <f t="shared" ca="1" si="21"/>
        <v>46105</v>
      </c>
      <c r="C156" s="33">
        <f t="shared" ca="1" si="29"/>
        <v>0</v>
      </c>
      <c r="D156" s="34">
        <v>154</v>
      </c>
      <c r="E156" s="33">
        <f t="shared" ca="1" si="22"/>
        <v>0</v>
      </c>
      <c r="F156" s="35" t="e">
        <f ca="1">VLOOKUP(E156,'照合用(年度更新)'!$A:$F,2,FALSE)</f>
        <v>#N/A</v>
      </c>
      <c r="G156" s="36">
        <f t="shared" ca="1" si="23"/>
        <v>0</v>
      </c>
      <c r="H156" s="31"/>
      <c r="I156" s="37">
        <f t="shared" ca="1" si="24"/>
        <v>0</v>
      </c>
      <c r="J156" s="38">
        <f t="shared" ca="1" si="30"/>
        <v>0</v>
      </c>
      <c r="K156" s="38" t="str">
        <f t="shared" ca="1" si="31"/>
        <v/>
      </c>
      <c r="L156" s="32" t="str">
        <f t="shared" ca="1" si="32"/>
        <v>19000100</v>
      </c>
      <c r="M156" s="39">
        <f t="shared" ca="1" si="33"/>
        <v>0</v>
      </c>
      <c r="N156" s="32">
        <f t="shared" ca="1" si="34"/>
        <v>0</v>
      </c>
      <c r="O156" s="40" t="str">
        <f>IF(申込書!$D$15=0,"",申込書!$D$15)</f>
        <v/>
      </c>
    </row>
    <row r="157" spans="1:15">
      <c r="A157" s="31" t="s">
        <v>110</v>
      </c>
      <c r="B157" s="32">
        <f t="shared" ca="1" si="21"/>
        <v>46105</v>
      </c>
      <c r="C157" s="33">
        <f t="shared" ca="1" si="29"/>
        <v>0</v>
      </c>
      <c r="D157" s="34">
        <v>155</v>
      </c>
      <c r="E157" s="33">
        <f t="shared" ca="1" si="22"/>
        <v>0</v>
      </c>
      <c r="F157" s="35" t="e">
        <f ca="1">VLOOKUP(E157,'照合用(年度更新)'!$A:$F,2,FALSE)</f>
        <v>#N/A</v>
      </c>
      <c r="G157" s="36">
        <f t="shared" ca="1" si="23"/>
        <v>0</v>
      </c>
      <c r="H157" s="31"/>
      <c r="I157" s="37">
        <f t="shared" ca="1" si="24"/>
        <v>0</v>
      </c>
      <c r="J157" s="38">
        <f t="shared" ca="1" si="30"/>
        <v>0</v>
      </c>
      <c r="K157" s="38" t="str">
        <f t="shared" ca="1" si="31"/>
        <v/>
      </c>
      <c r="L157" s="32" t="str">
        <f t="shared" ca="1" si="32"/>
        <v>19000100</v>
      </c>
      <c r="M157" s="39">
        <f t="shared" ca="1" si="33"/>
        <v>0</v>
      </c>
      <c r="N157" s="32">
        <f t="shared" ca="1" si="34"/>
        <v>0</v>
      </c>
      <c r="O157" s="40" t="str">
        <f>IF(申込書!$D$15=0,"",申込書!$D$15)</f>
        <v/>
      </c>
    </row>
    <row r="158" spans="1:15">
      <c r="A158" s="31" t="s">
        <v>110</v>
      </c>
      <c r="B158" s="32">
        <f t="shared" ca="1" si="21"/>
        <v>46105</v>
      </c>
      <c r="C158" s="33">
        <f t="shared" ca="1" si="29"/>
        <v>0</v>
      </c>
      <c r="D158" s="34">
        <v>156</v>
      </c>
      <c r="E158" s="33">
        <f t="shared" ca="1" si="22"/>
        <v>0</v>
      </c>
      <c r="F158" s="35" t="e">
        <f ca="1">VLOOKUP(E158,'照合用(年度更新)'!$A:$F,2,FALSE)</f>
        <v>#N/A</v>
      </c>
      <c r="G158" s="36">
        <f t="shared" ca="1" si="23"/>
        <v>0</v>
      </c>
      <c r="H158" s="31"/>
      <c r="I158" s="37">
        <f t="shared" ca="1" si="24"/>
        <v>0</v>
      </c>
      <c r="J158" s="38">
        <f t="shared" ca="1" si="30"/>
        <v>0</v>
      </c>
      <c r="K158" s="38" t="str">
        <f t="shared" ca="1" si="31"/>
        <v/>
      </c>
      <c r="L158" s="32" t="str">
        <f t="shared" ca="1" si="32"/>
        <v>19000100</v>
      </c>
      <c r="M158" s="39">
        <f t="shared" ca="1" si="33"/>
        <v>0</v>
      </c>
      <c r="N158" s="32">
        <f t="shared" ca="1" si="34"/>
        <v>0</v>
      </c>
      <c r="O158" s="40" t="str">
        <f>IF(申込書!$D$15=0,"",申込書!$D$15)</f>
        <v/>
      </c>
    </row>
    <row r="159" spans="1:15">
      <c r="A159" s="31" t="s">
        <v>110</v>
      </c>
      <c r="B159" s="32">
        <f t="shared" ca="1" si="21"/>
        <v>46105</v>
      </c>
      <c r="C159" s="33">
        <f t="shared" ca="1" si="29"/>
        <v>0</v>
      </c>
      <c r="D159" s="34">
        <v>157</v>
      </c>
      <c r="E159" s="33">
        <f t="shared" ca="1" si="22"/>
        <v>0</v>
      </c>
      <c r="F159" s="35" t="e">
        <f ca="1">VLOOKUP(E159,'照合用(年度更新)'!$A:$F,2,FALSE)</f>
        <v>#N/A</v>
      </c>
      <c r="G159" s="36">
        <f t="shared" ca="1" si="23"/>
        <v>0</v>
      </c>
      <c r="H159" s="31"/>
      <c r="I159" s="37">
        <f t="shared" ca="1" si="24"/>
        <v>0</v>
      </c>
      <c r="J159" s="38">
        <f t="shared" ca="1" si="30"/>
        <v>0</v>
      </c>
      <c r="K159" s="38" t="str">
        <f t="shared" ca="1" si="31"/>
        <v/>
      </c>
      <c r="L159" s="32" t="str">
        <f t="shared" ca="1" si="32"/>
        <v>19000100</v>
      </c>
      <c r="M159" s="39">
        <f t="shared" ca="1" si="33"/>
        <v>0</v>
      </c>
      <c r="N159" s="32">
        <f t="shared" ca="1" si="34"/>
        <v>0</v>
      </c>
      <c r="O159" s="40" t="str">
        <f>IF(申込書!$D$15=0,"",申込書!$D$15)</f>
        <v/>
      </c>
    </row>
    <row r="160" spans="1:15">
      <c r="A160" s="31" t="s">
        <v>110</v>
      </c>
      <c r="B160" s="32">
        <f t="shared" ca="1" si="21"/>
        <v>46105</v>
      </c>
      <c r="C160" s="33">
        <f t="shared" ca="1" si="29"/>
        <v>0</v>
      </c>
      <c r="D160" s="34">
        <v>158</v>
      </c>
      <c r="E160" s="33">
        <f t="shared" ca="1" si="22"/>
        <v>0</v>
      </c>
      <c r="F160" s="35" t="e">
        <f ca="1">VLOOKUP(E160,'照合用(年度更新)'!$A:$F,2,FALSE)</f>
        <v>#N/A</v>
      </c>
      <c r="G160" s="36">
        <f t="shared" ca="1" si="23"/>
        <v>0</v>
      </c>
      <c r="H160" s="31"/>
      <c r="I160" s="37">
        <f t="shared" ca="1" si="24"/>
        <v>0</v>
      </c>
      <c r="J160" s="38">
        <f t="shared" ca="1" si="30"/>
        <v>0</v>
      </c>
      <c r="K160" s="38" t="str">
        <f t="shared" ca="1" si="31"/>
        <v/>
      </c>
      <c r="L160" s="32" t="str">
        <f t="shared" ca="1" si="32"/>
        <v>19000100</v>
      </c>
      <c r="M160" s="39">
        <f t="shared" ca="1" si="33"/>
        <v>0</v>
      </c>
      <c r="N160" s="32">
        <f t="shared" ca="1" si="34"/>
        <v>0</v>
      </c>
      <c r="O160" s="40" t="str">
        <f>IF(申込書!$D$15=0,"",申込書!$D$15)</f>
        <v/>
      </c>
    </row>
    <row r="161" spans="1:15">
      <c r="A161" s="31" t="s">
        <v>110</v>
      </c>
      <c r="B161" s="32">
        <f t="shared" ca="1" si="21"/>
        <v>46105</v>
      </c>
      <c r="C161" s="33">
        <f t="shared" ca="1" si="29"/>
        <v>0</v>
      </c>
      <c r="D161" s="34">
        <v>159</v>
      </c>
      <c r="E161" s="33">
        <f t="shared" ca="1" si="22"/>
        <v>0</v>
      </c>
      <c r="F161" s="35" t="e">
        <f ca="1">VLOOKUP(E161,'照合用(年度更新)'!$A:$F,2,FALSE)</f>
        <v>#N/A</v>
      </c>
      <c r="G161" s="36">
        <f t="shared" ca="1" si="23"/>
        <v>0</v>
      </c>
      <c r="H161" s="31"/>
      <c r="I161" s="37">
        <f t="shared" ca="1" si="24"/>
        <v>0</v>
      </c>
      <c r="J161" s="38">
        <f t="shared" ca="1" si="30"/>
        <v>0</v>
      </c>
      <c r="K161" s="38" t="str">
        <f t="shared" ca="1" si="31"/>
        <v/>
      </c>
      <c r="L161" s="32" t="str">
        <f t="shared" ca="1" si="32"/>
        <v>19000100</v>
      </c>
      <c r="M161" s="39">
        <f t="shared" ca="1" si="33"/>
        <v>0</v>
      </c>
      <c r="N161" s="32">
        <f t="shared" ca="1" si="34"/>
        <v>0</v>
      </c>
      <c r="O161" s="40" t="str">
        <f>IF(申込書!$D$15=0,"",申込書!$D$15)</f>
        <v/>
      </c>
    </row>
    <row r="162" spans="1:15">
      <c r="A162" s="31" t="s">
        <v>110</v>
      </c>
      <c r="B162" s="32">
        <f t="shared" ca="1" si="21"/>
        <v>46105</v>
      </c>
      <c r="C162" s="33">
        <f t="shared" ca="1" si="29"/>
        <v>0</v>
      </c>
      <c r="D162" s="34">
        <v>160</v>
      </c>
      <c r="E162" s="33">
        <f t="shared" ca="1" si="22"/>
        <v>0</v>
      </c>
      <c r="F162" s="35" t="e">
        <f ca="1">VLOOKUP(E162,'照合用(年度更新)'!$A:$F,2,FALSE)</f>
        <v>#N/A</v>
      </c>
      <c r="G162" s="36">
        <f t="shared" ca="1" si="23"/>
        <v>0</v>
      </c>
      <c r="H162" s="31"/>
      <c r="I162" s="37">
        <f t="shared" ca="1" si="24"/>
        <v>0</v>
      </c>
      <c r="J162" s="38">
        <f t="shared" ca="1" si="30"/>
        <v>0</v>
      </c>
      <c r="K162" s="38" t="str">
        <f t="shared" ca="1" si="31"/>
        <v/>
      </c>
      <c r="L162" s="32" t="str">
        <f t="shared" ca="1" si="32"/>
        <v>19000100</v>
      </c>
      <c r="M162" s="39">
        <f t="shared" ca="1" si="33"/>
        <v>0</v>
      </c>
      <c r="N162" s="32">
        <f t="shared" ca="1" si="34"/>
        <v>0</v>
      </c>
      <c r="O162" s="40" t="str">
        <f>IF(申込書!$D$15=0,"",申込書!$D$15)</f>
        <v/>
      </c>
    </row>
    <row r="163" spans="1:15">
      <c r="A163" s="31" t="s">
        <v>110</v>
      </c>
      <c r="B163" s="32">
        <f t="shared" ca="1" si="21"/>
        <v>46105</v>
      </c>
      <c r="C163" s="33">
        <f t="shared" ca="1" si="29"/>
        <v>0</v>
      </c>
      <c r="D163" s="34">
        <v>161</v>
      </c>
      <c r="E163" s="33">
        <f t="shared" ca="1" si="22"/>
        <v>0</v>
      </c>
      <c r="F163" s="35" t="e">
        <f ca="1">VLOOKUP(E163,'照合用(年度更新)'!$A:$F,2,FALSE)</f>
        <v>#N/A</v>
      </c>
      <c r="G163" s="36">
        <f t="shared" ca="1" si="23"/>
        <v>0</v>
      </c>
      <c r="H163" s="31"/>
      <c r="I163" s="37">
        <f t="shared" ca="1" si="24"/>
        <v>0</v>
      </c>
      <c r="J163" s="38">
        <f t="shared" ca="1" si="30"/>
        <v>0</v>
      </c>
      <c r="K163" s="38" t="str">
        <f t="shared" ca="1" si="31"/>
        <v/>
      </c>
      <c r="L163" s="32" t="str">
        <f t="shared" ca="1" si="32"/>
        <v>19000100</v>
      </c>
      <c r="M163" s="39">
        <f t="shared" ca="1" si="33"/>
        <v>0</v>
      </c>
      <c r="N163" s="32">
        <f t="shared" ca="1" si="34"/>
        <v>0</v>
      </c>
      <c r="O163" s="40" t="str">
        <f>IF(申込書!$D$15=0,"",申込書!$D$15)</f>
        <v/>
      </c>
    </row>
    <row r="164" spans="1:15">
      <c r="A164" s="31" t="s">
        <v>110</v>
      </c>
      <c r="B164" s="32">
        <f t="shared" ca="1" si="21"/>
        <v>46105</v>
      </c>
      <c r="C164" s="33">
        <f t="shared" ca="1" si="29"/>
        <v>0</v>
      </c>
      <c r="D164" s="34">
        <v>162</v>
      </c>
      <c r="E164" s="33">
        <f t="shared" ca="1" si="22"/>
        <v>0</v>
      </c>
      <c r="F164" s="35" t="e">
        <f ca="1">VLOOKUP(E164,'照合用(年度更新)'!$A:$F,2,FALSE)</f>
        <v>#N/A</v>
      </c>
      <c r="G164" s="36">
        <f t="shared" ca="1" si="23"/>
        <v>0</v>
      </c>
      <c r="H164" s="31"/>
      <c r="I164" s="37">
        <f t="shared" ca="1" si="24"/>
        <v>0</v>
      </c>
      <c r="J164" s="38">
        <f t="shared" ca="1" si="30"/>
        <v>0</v>
      </c>
      <c r="K164" s="38" t="str">
        <f t="shared" ca="1" si="31"/>
        <v/>
      </c>
      <c r="L164" s="32" t="str">
        <f t="shared" ca="1" si="32"/>
        <v>19000100</v>
      </c>
      <c r="M164" s="39">
        <f t="shared" ca="1" si="33"/>
        <v>0</v>
      </c>
      <c r="N164" s="32">
        <f t="shared" ca="1" si="34"/>
        <v>0</v>
      </c>
      <c r="O164" s="40" t="str">
        <f>IF(申込書!$D$15=0,"",申込書!$D$15)</f>
        <v/>
      </c>
    </row>
    <row r="165" spans="1:15">
      <c r="A165" s="31" t="s">
        <v>110</v>
      </c>
      <c r="B165" s="32">
        <f t="shared" ca="1" si="21"/>
        <v>46105</v>
      </c>
      <c r="C165" s="33">
        <f t="shared" ca="1" si="29"/>
        <v>0</v>
      </c>
      <c r="D165" s="34">
        <v>163</v>
      </c>
      <c r="E165" s="33">
        <f t="shared" ca="1" si="22"/>
        <v>0</v>
      </c>
      <c r="F165" s="35" t="e">
        <f ca="1">VLOOKUP(E165,'照合用(年度更新)'!$A:$F,2,FALSE)</f>
        <v>#N/A</v>
      </c>
      <c r="G165" s="36">
        <f t="shared" ca="1" si="23"/>
        <v>0</v>
      </c>
      <c r="H165" s="31"/>
      <c r="I165" s="37">
        <f t="shared" ca="1" si="24"/>
        <v>0</v>
      </c>
      <c r="J165" s="38">
        <f t="shared" ca="1" si="30"/>
        <v>0</v>
      </c>
      <c r="K165" s="38" t="str">
        <f t="shared" ca="1" si="31"/>
        <v/>
      </c>
      <c r="L165" s="32" t="str">
        <f t="shared" ca="1" si="32"/>
        <v>19000100</v>
      </c>
      <c r="M165" s="39">
        <f t="shared" ca="1" si="33"/>
        <v>0</v>
      </c>
      <c r="N165" s="32">
        <f t="shared" ca="1" si="34"/>
        <v>0</v>
      </c>
      <c r="O165" s="40" t="str">
        <f>IF(申込書!$D$15=0,"",申込書!$D$15)</f>
        <v/>
      </c>
    </row>
    <row r="166" spans="1:15">
      <c r="A166" s="31" t="s">
        <v>110</v>
      </c>
      <c r="B166" s="32">
        <f t="shared" ca="1" si="21"/>
        <v>46105</v>
      </c>
      <c r="C166" s="33">
        <f t="shared" ca="1" si="29"/>
        <v>0</v>
      </c>
      <c r="D166" s="34">
        <v>164</v>
      </c>
      <c r="E166" s="33">
        <f t="shared" ca="1" si="22"/>
        <v>0</v>
      </c>
      <c r="F166" s="35" t="e">
        <f ca="1">VLOOKUP(E166,'照合用(年度更新)'!$A:$F,2,FALSE)</f>
        <v>#N/A</v>
      </c>
      <c r="G166" s="36">
        <f t="shared" ca="1" si="23"/>
        <v>0</v>
      </c>
      <c r="H166" s="31"/>
      <c r="I166" s="37">
        <f t="shared" ca="1" si="24"/>
        <v>0</v>
      </c>
      <c r="J166" s="38">
        <f t="shared" ca="1" si="30"/>
        <v>0</v>
      </c>
      <c r="K166" s="38" t="str">
        <f t="shared" ca="1" si="31"/>
        <v/>
      </c>
      <c r="L166" s="32" t="str">
        <f t="shared" ca="1" si="32"/>
        <v>19000100</v>
      </c>
      <c r="M166" s="39">
        <f t="shared" ca="1" si="33"/>
        <v>0</v>
      </c>
      <c r="N166" s="32">
        <f t="shared" ca="1" si="34"/>
        <v>0</v>
      </c>
      <c r="O166" s="40" t="str">
        <f>IF(申込書!$D$15=0,"",申込書!$D$15)</f>
        <v/>
      </c>
    </row>
    <row r="167" spans="1:15">
      <c r="A167" s="31" t="s">
        <v>110</v>
      </c>
      <c r="B167" s="32">
        <f t="shared" ca="1" si="21"/>
        <v>46105</v>
      </c>
      <c r="C167" s="33">
        <f t="shared" ca="1" si="29"/>
        <v>0</v>
      </c>
      <c r="D167" s="34">
        <v>165</v>
      </c>
      <c r="E167" s="33">
        <f t="shared" ca="1" si="22"/>
        <v>0</v>
      </c>
      <c r="F167" s="35" t="e">
        <f ca="1">VLOOKUP(E167,'照合用(年度更新)'!$A:$F,2,FALSE)</f>
        <v>#N/A</v>
      </c>
      <c r="G167" s="36">
        <f t="shared" ca="1" si="23"/>
        <v>0</v>
      </c>
      <c r="H167" s="31"/>
      <c r="I167" s="37">
        <f t="shared" ca="1" si="24"/>
        <v>0</v>
      </c>
      <c r="J167" s="38">
        <f t="shared" ca="1" si="30"/>
        <v>0</v>
      </c>
      <c r="K167" s="38" t="str">
        <f t="shared" ca="1" si="31"/>
        <v/>
      </c>
      <c r="L167" s="32" t="str">
        <f t="shared" ca="1" si="32"/>
        <v>19000100</v>
      </c>
      <c r="M167" s="39">
        <f t="shared" ca="1" si="33"/>
        <v>0</v>
      </c>
      <c r="N167" s="32">
        <f t="shared" ca="1" si="34"/>
        <v>0</v>
      </c>
      <c r="O167" s="40" t="str">
        <f>IF(申込書!$D$15=0,"",申込書!$D$15)</f>
        <v/>
      </c>
    </row>
    <row r="168" spans="1:15">
      <c r="A168" s="31" t="s">
        <v>110</v>
      </c>
      <c r="B168" s="32">
        <f t="shared" ca="1" si="21"/>
        <v>46105</v>
      </c>
      <c r="C168" s="33">
        <f t="shared" ca="1" si="29"/>
        <v>0</v>
      </c>
      <c r="D168" s="34">
        <v>166</v>
      </c>
      <c r="E168" s="33">
        <f t="shared" ca="1" si="22"/>
        <v>0</v>
      </c>
      <c r="F168" s="35" t="e">
        <f ca="1">VLOOKUP(E168,'照合用(年度更新)'!$A:$F,2,FALSE)</f>
        <v>#N/A</v>
      </c>
      <c r="G168" s="36">
        <f t="shared" ca="1" si="23"/>
        <v>0</v>
      </c>
      <c r="H168" s="31"/>
      <c r="I168" s="37">
        <f t="shared" ca="1" si="24"/>
        <v>0</v>
      </c>
      <c r="J168" s="38">
        <f t="shared" ca="1" si="30"/>
        <v>0</v>
      </c>
      <c r="K168" s="38" t="str">
        <f t="shared" ca="1" si="31"/>
        <v/>
      </c>
      <c r="L168" s="32" t="str">
        <f t="shared" ca="1" si="32"/>
        <v>19000100</v>
      </c>
      <c r="M168" s="39">
        <f t="shared" ca="1" si="33"/>
        <v>0</v>
      </c>
      <c r="N168" s="32">
        <f t="shared" ca="1" si="34"/>
        <v>0</v>
      </c>
      <c r="O168" s="40" t="str">
        <f>IF(申込書!$D$15=0,"",申込書!$D$15)</f>
        <v/>
      </c>
    </row>
    <row r="169" spans="1:15">
      <c r="A169" s="31" t="s">
        <v>110</v>
      </c>
      <c r="B169" s="32">
        <f t="shared" ca="1" si="21"/>
        <v>46105</v>
      </c>
      <c r="C169" s="33">
        <f t="shared" ca="1" si="29"/>
        <v>0</v>
      </c>
      <c r="D169" s="34">
        <v>167</v>
      </c>
      <c r="E169" s="33">
        <f t="shared" ca="1" si="22"/>
        <v>0</v>
      </c>
      <c r="F169" s="35" t="e">
        <f ca="1">VLOOKUP(E169,'照合用(年度更新)'!$A:$F,2,FALSE)</f>
        <v>#N/A</v>
      </c>
      <c r="G169" s="36">
        <f t="shared" ca="1" si="23"/>
        <v>0</v>
      </c>
      <c r="H169" s="31"/>
      <c r="I169" s="37">
        <f t="shared" ca="1" si="24"/>
        <v>0</v>
      </c>
      <c r="J169" s="38">
        <f t="shared" ca="1" si="30"/>
        <v>0</v>
      </c>
      <c r="K169" s="38" t="str">
        <f t="shared" ca="1" si="31"/>
        <v/>
      </c>
      <c r="L169" s="32" t="str">
        <f t="shared" ca="1" si="32"/>
        <v>19000100</v>
      </c>
      <c r="M169" s="39">
        <f t="shared" ca="1" si="33"/>
        <v>0</v>
      </c>
      <c r="N169" s="32">
        <f t="shared" ca="1" si="34"/>
        <v>0</v>
      </c>
      <c r="O169" s="40" t="str">
        <f>IF(申込書!$D$15=0,"",申込書!$D$15)</f>
        <v/>
      </c>
    </row>
    <row r="170" spans="1:15">
      <c r="A170" s="31" t="s">
        <v>110</v>
      </c>
      <c r="B170" s="32">
        <f t="shared" ca="1" si="21"/>
        <v>46105</v>
      </c>
      <c r="C170" s="33">
        <f t="shared" ca="1" si="29"/>
        <v>0</v>
      </c>
      <c r="D170" s="34">
        <v>168</v>
      </c>
      <c r="E170" s="33">
        <f t="shared" ca="1" si="22"/>
        <v>0</v>
      </c>
      <c r="F170" s="35" t="e">
        <f ca="1">VLOOKUP(E170,'照合用(年度更新)'!$A:$F,2,FALSE)</f>
        <v>#N/A</v>
      </c>
      <c r="G170" s="36">
        <f t="shared" ca="1" si="23"/>
        <v>0</v>
      </c>
      <c r="H170" s="31"/>
      <c r="I170" s="37">
        <f t="shared" ca="1" si="24"/>
        <v>0</v>
      </c>
      <c r="J170" s="38">
        <f t="shared" ca="1" si="30"/>
        <v>0</v>
      </c>
      <c r="K170" s="38" t="str">
        <f t="shared" ca="1" si="31"/>
        <v/>
      </c>
      <c r="L170" s="32" t="str">
        <f t="shared" ca="1" si="32"/>
        <v>19000100</v>
      </c>
      <c r="M170" s="39">
        <f t="shared" ca="1" si="33"/>
        <v>0</v>
      </c>
      <c r="N170" s="32">
        <f t="shared" ca="1" si="34"/>
        <v>0</v>
      </c>
      <c r="O170" s="40" t="str">
        <f>IF(申込書!$D$15=0,"",申込書!$D$15)</f>
        <v/>
      </c>
    </row>
    <row r="171" spans="1:15">
      <c r="A171" s="31" t="s">
        <v>110</v>
      </c>
      <c r="B171" s="32">
        <f t="shared" ca="1" si="21"/>
        <v>46105</v>
      </c>
      <c r="C171" s="33">
        <f t="shared" ca="1" si="29"/>
        <v>0</v>
      </c>
      <c r="D171" s="34">
        <v>169</v>
      </c>
      <c r="E171" s="33">
        <f t="shared" ca="1" si="22"/>
        <v>0</v>
      </c>
      <c r="F171" s="35" t="e">
        <f ca="1">VLOOKUP(E171,'照合用(年度更新)'!$A:$F,2,FALSE)</f>
        <v>#N/A</v>
      </c>
      <c r="G171" s="36">
        <f t="shared" ca="1" si="23"/>
        <v>0</v>
      </c>
      <c r="H171" s="31"/>
      <c r="I171" s="37">
        <f t="shared" ca="1" si="24"/>
        <v>0</v>
      </c>
      <c r="J171" s="38">
        <f t="shared" ca="1" si="30"/>
        <v>0</v>
      </c>
      <c r="K171" s="38" t="str">
        <f t="shared" ca="1" si="31"/>
        <v/>
      </c>
      <c r="L171" s="32" t="str">
        <f t="shared" ca="1" si="32"/>
        <v>19000100</v>
      </c>
      <c r="M171" s="39">
        <f t="shared" ca="1" si="33"/>
        <v>0</v>
      </c>
      <c r="N171" s="32">
        <f t="shared" ca="1" si="34"/>
        <v>0</v>
      </c>
      <c r="O171" s="40" t="str">
        <f>IF(申込書!$D$15=0,"",申込書!$D$15)</f>
        <v/>
      </c>
    </row>
    <row r="172" spans="1:15">
      <c r="A172" s="31" t="s">
        <v>110</v>
      </c>
      <c r="B172" s="32">
        <f t="shared" ca="1" si="21"/>
        <v>46105</v>
      </c>
      <c r="C172" s="33">
        <f t="shared" ca="1" si="29"/>
        <v>0</v>
      </c>
      <c r="D172" s="34">
        <v>170</v>
      </c>
      <c r="E172" s="33">
        <f t="shared" ca="1" si="22"/>
        <v>0</v>
      </c>
      <c r="F172" s="35" t="e">
        <f ca="1">VLOOKUP(E172,'照合用(年度更新)'!$A:$F,2,FALSE)</f>
        <v>#N/A</v>
      </c>
      <c r="G172" s="36">
        <f t="shared" ca="1" si="23"/>
        <v>0</v>
      </c>
      <c r="H172" s="31"/>
      <c r="I172" s="37">
        <f t="shared" ca="1" si="24"/>
        <v>0</v>
      </c>
      <c r="J172" s="38">
        <f t="shared" ca="1" si="30"/>
        <v>0</v>
      </c>
      <c r="K172" s="38" t="str">
        <f t="shared" ca="1" si="31"/>
        <v/>
      </c>
      <c r="L172" s="32" t="str">
        <f t="shared" ca="1" si="32"/>
        <v>19000100</v>
      </c>
      <c r="M172" s="39">
        <f t="shared" ca="1" si="33"/>
        <v>0</v>
      </c>
      <c r="N172" s="32">
        <f t="shared" ca="1" si="34"/>
        <v>0</v>
      </c>
      <c r="O172" s="40" t="str">
        <f>IF(申込書!$D$15=0,"",申込書!$D$15)</f>
        <v/>
      </c>
    </row>
    <row r="173" spans="1:15">
      <c r="A173" s="31" t="s">
        <v>110</v>
      </c>
      <c r="B173" s="32">
        <f t="shared" ca="1" si="21"/>
        <v>46105</v>
      </c>
      <c r="C173" s="33">
        <f t="shared" ca="1" si="29"/>
        <v>0</v>
      </c>
      <c r="D173" s="34">
        <v>171</v>
      </c>
      <c r="E173" s="33">
        <f t="shared" ca="1" si="22"/>
        <v>0</v>
      </c>
      <c r="F173" s="35" t="e">
        <f ca="1">VLOOKUP(E173,'照合用(年度更新)'!$A:$F,2,FALSE)</f>
        <v>#N/A</v>
      </c>
      <c r="G173" s="36">
        <f t="shared" ca="1" si="23"/>
        <v>0</v>
      </c>
      <c r="H173" s="31"/>
      <c r="I173" s="37">
        <f t="shared" ca="1" si="24"/>
        <v>0</v>
      </c>
      <c r="J173" s="38">
        <f t="shared" ca="1" si="30"/>
        <v>0</v>
      </c>
      <c r="K173" s="38" t="str">
        <f t="shared" ca="1" si="31"/>
        <v/>
      </c>
      <c r="L173" s="32" t="str">
        <f t="shared" ca="1" si="32"/>
        <v>19000100</v>
      </c>
      <c r="M173" s="39">
        <f t="shared" ca="1" si="33"/>
        <v>0</v>
      </c>
      <c r="N173" s="32">
        <f t="shared" ca="1" si="34"/>
        <v>0</v>
      </c>
      <c r="O173" s="40" t="str">
        <f>IF(申込書!$D$15=0,"",申込書!$D$15)</f>
        <v/>
      </c>
    </row>
    <row r="174" spans="1:15">
      <c r="A174" s="31" t="s">
        <v>110</v>
      </c>
      <c r="B174" s="32">
        <f t="shared" ca="1" si="21"/>
        <v>46105</v>
      </c>
      <c r="C174" s="33">
        <f t="shared" ca="1" si="29"/>
        <v>0</v>
      </c>
      <c r="D174" s="34">
        <v>172</v>
      </c>
      <c r="E174" s="33">
        <f t="shared" ca="1" si="22"/>
        <v>0</v>
      </c>
      <c r="F174" s="35" t="e">
        <f ca="1">VLOOKUP(E174,'照合用(年度更新)'!$A:$F,2,FALSE)</f>
        <v>#N/A</v>
      </c>
      <c r="G174" s="36">
        <f t="shared" ca="1" si="23"/>
        <v>0</v>
      </c>
      <c r="H174" s="31"/>
      <c r="I174" s="37">
        <f t="shared" ca="1" si="24"/>
        <v>0</v>
      </c>
      <c r="J174" s="38">
        <f t="shared" ca="1" si="30"/>
        <v>0</v>
      </c>
      <c r="K174" s="38" t="str">
        <f t="shared" ca="1" si="31"/>
        <v/>
      </c>
      <c r="L174" s="32" t="str">
        <f t="shared" ca="1" si="32"/>
        <v>19000100</v>
      </c>
      <c r="M174" s="39">
        <f t="shared" ca="1" si="33"/>
        <v>0</v>
      </c>
      <c r="N174" s="32">
        <f t="shared" ca="1" si="34"/>
        <v>0</v>
      </c>
      <c r="O174" s="40" t="str">
        <f>IF(申込書!$D$15=0,"",申込書!$D$15)</f>
        <v/>
      </c>
    </row>
    <row r="175" spans="1:15">
      <c r="A175" s="31" t="s">
        <v>110</v>
      </c>
      <c r="B175" s="32">
        <f t="shared" ca="1" si="21"/>
        <v>46105</v>
      </c>
      <c r="C175" s="33">
        <f t="shared" ca="1" si="29"/>
        <v>0</v>
      </c>
      <c r="D175" s="34">
        <v>173</v>
      </c>
      <c r="E175" s="33">
        <f t="shared" ca="1" si="22"/>
        <v>0</v>
      </c>
      <c r="F175" s="35" t="e">
        <f ca="1">VLOOKUP(E175,'照合用(年度更新)'!$A:$F,2,FALSE)</f>
        <v>#N/A</v>
      </c>
      <c r="G175" s="36">
        <f t="shared" ca="1" si="23"/>
        <v>0</v>
      </c>
      <c r="H175" s="31"/>
      <c r="I175" s="37">
        <f t="shared" ca="1" si="24"/>
        <v>0</v>
      </c>
      <c r="J175" s="38">
        <f t="shared" ca="1" si="30"/>
        <v>0</v>
      </c>
      <c r="K175" s="38" t="str">
        <f t="shared" ca="1" si="31"/>
        <v/>
      </c>
      <c r="L175" s="32" t="str">
        <f t="shared" ca="1" si="32"/>
        <v>19000100</v>
      </c>
      <c r="M175" s="39">
        <f t="shared" ca="1" si="33"/>
        <v>0</v>
      </c>
      <c r="N175" s="32">
        <f t="shared" ca="1" si="34"/>
        <v>0</v>
      </c>
      <c r="O175" s="40" t="str">
        <f>IF(申込書!$D$15=0,"",申込書!$D$15)</f>
        <v/>
      </c>
    </row>
    <row r="176" spans="1:15">
      <c r="A176" s="31" t="s">
        <v>110</v>
      </c>
      <c r="B176" s="32">
        <f t="shared" ca="1" si="21"/>
        <v>46105</v>
      </c>
      <c r="C176" s="33">
        <f t="shared" ca="1" si="29"/>
        <v>0</v>
      </c>
      <c r="D176" s="34">
        <v>174</v>
      </c>
      <c r="E176" s="33">
        <f t="shared" ca="1" si="22"/>
        <v>0</v>
      </c>
      <c r="F176" s="35" t="e">
        <f ca="1">VLOOKUP(E176,'照合用(年度更新)'!$A:$F,2,FALSE)</f>
        <v>#N/A</v>
      </c>
      <c r="G176" s="36">
        <f t="shared" ca="1" si="23"/>
        <v>0</v>
      </c>
      <c r="H176" s="31"/>
      <c r="I176" s="37">
        <f t="shared" ca="1" si="24"/>
        <v>0</v>
      </c>
      <c r="J176" s="38">
        <f t="shared" ca="1" si="30"/>
        <v>0</v>
      </c>
      <c r="K176" s="38" t="str">
        <f t="shared" ca="1" si="31"/>
        <v/>
      </c>
      <c r="L176" s="32" t="str">
        <f t="shared" ca="1" si="32"/>
        <v>19000100</v>
      </c>
      <c r="M176" s="39">
        <f t="shared" ca="1" si="33"/>
        <v>0</v>
      </c>
      <c r="N176" s="32">
        <f t="shared" ca="1" si="34"/>
        <v>0</v>
      </c>
      <c r="O176" s="40" t="str">
        <f>IF(申込書!$D$15=0,"",申込書!$D$15)</f>
        <v/>
      </c>
    </row>
    <row r="177" spans="1:15">
      <c r="A177" s="31" t="s">
        <v>110</v>
      </c>
      <c r="B177" s="32">
        <f t="shared" ca="1" si="21"/>
        <v>46105</v>
      </c>
      <c r="C177" s="33">
        <f t="shared" ca="1" si="29"/>
        <v>0</v>
      </c>
      <c r="D177" s="34">
        <v>175</v>
      </c>
      <c r="E177" s="33">
        <f t="shared" ca="1" si="22"/>
        <v>0</v>
      </c>
      <c r="F177" s="35" t="e">
        <f ca="1">VLOOKUP(E177,'照合用(年度更新)'!$A:$F,2,FALSE)</f>
        <v>#N/A</v>
      </c>
      <c r="G177" s="36">
        <f t="shared" ca="1" si="23"/>
        <v>0</v>
      </c>
      <c r="H177" s="31"/>
      <c r="I177" s="37">
        <f t="shared" ca="1" si="24"/>
        <v>0</v>
      </c>
      <c r="J177" s="38">
        <f t="shared" ca="1" si="30"/>
        <v>0</v>
      </c>
      <c r="K177" s="38" t="str">
        <f t="shared" ca="1" si="31"/>
        <v/>
      </c>
      <c r="L177" s="32" t="str">
        <f t="shared" ca="1" si="32"/>
        <v>19000100</v>
      </c>
      <c r="M177" s="39">
        <f t="shared" ca="1" si="33"/>
        <v>0</v>
      </c>
      <c r="N177" s="32">
        <f t="shared" ca="1" si="34"/>
        <v>0</v>
      </c>
      <c r="O177" s="40" t="str">
        <f>IF(申込書!$D$15=0,"",申込書!$D$15)</f>
        <v/>
      </c>
    </row>
    <row r="178" spans="1:15">
      <c r="A178" s="31" t="s">
        <v>110</v>
      </c>
      <c r="B178" s="32">
        <f t="shared" ca="1" si="21"/>
        <v>46105</v>
      </c>
      <c r="C178" s="33">
        <f t="shared" ca="1" si="29"/>
        <v>0</v>
      </c>
      <c r="D178" s="34">
        <v>176</v>
      </c>
      <c r="E178" s="33">
        <f t="shared" ca="1" si="22"/>
        <v>0</v>
      </c>
      <c r="F178" s="35" t="e">
        <f ca="1">VLOOKUP(E178,'照合用(年度更新)'!$A:$F,2,FALSE)</f>
        <v>#N/A</v>
      </c>
      <c r="G178" s="36">
        <f t="shared" ca="1" si="23"/>
        <v>0</v>
      </c>
      <c r="H178" s="31"/>
      <c r="I178" s="37">
        <f t="shared" ca="1" si="24"/>
        <v>0</v>
      </c>
      <c r="J178" s="38">
        <f t="shared" ca="1" si="30"/>
        <v>0</v>
      </c>
      <c r="K178" s="38" t="str">
        <f t="shared" ca="1" si="31"/>
        <v/>
      </c>
      <c r="L178" s="32" t="str">
        <f t="shared" ca="1" si="32"/>
        <v>19000100</v>
      </c>
      <c r="M178" s="39">
        <f t="shared" ca="1" si="33"/>
        <v>0</v>
      </c>
      <c r="N178" s="32">
        <f t="shared" ca="1" si="34"/>
        <v>0</v>
      </c>
      <c r="O178" s="40" t="str">
        <f>IF(申込書!$D$15=0,"",申込書!$D$15)</f>
        <v/>
      </c>
    </row>
    <row r="179" spans="1:15">
      <c r="A179" s="31" t="s">
        <v>110</v>
      </c>
      <c r="B179" s="32">
        <f t="shared" ca="1" si="21"/>
        <v>46105</v>
      </c>
      <c r="C179" s="33">
        <f t="shared" ca="1" si="29"/>
        <v>0</v>
      </c>
      <c r="D179" s="34">
        <v>177</v>
      </c>
      <c r="E179" s="33">
        <f t="shared" ca="1" si="22"/>
        <v>0</v>
      </c>
      <c r="F179" s="35" t="e">
        <f ca="1">VLOOKUP(E179,'照合用(年度更新)'!$A:$F,2,FALSE)</f>
        <v>#N/A</v>
      </c>
      <c r="G179" s="36">
        <f t="shared" ca="1" si="23"/>
        <v>0</v>
      </c>
      <c r="H179" s="31"/>
      <c r="I179" s="37">
        <f t="shared" ca="1" si="24"/>
        <v>0</v>
      </c>
      <c r="J179" s="38">
        <f t="shared" ca="1" si="30"/>
        <v>0</v>
      </c>
      <c r="K179" s="38" t="str">
        <f t="shared" ca="1" si="31"/>
        <v/>
      </c>
      <c r="L179" s="32" t="str">
        <f t="shared" ca="1" si="32"/>
        <v>19000100</v>
      </c>
      <c r="M179" s="39">
        <f t="shared" ca="1" si="33"/>
        <v>0</v>
      </c>
      <c r="N179" s="32">
        <f t="shared" ca="1" si="34"/>
        <v>0</v>
      </c>
      <c r="O179" s="40" t="str">
        <f>IF(申込書!$D$15=0,"",申込書!$D$15)</f>
        <v/>
      </c>
    </row>
    <row r="180" spans="1:15">
      <c r="A180" s="31" t="s">
        <v>110</v>
      </c>
      <c r="B180" s="32">
        <f t="shared" ca="1" si="21"/>
        <v>46105</v>
      </c>
      <c r="C180" s="33">
        <f t="shared" ca="1" si="29"/>
        <v>0</v>
      </c>
      <c r="D180" s="34">
        <v>178</v>
      </c>
      <c r="E180" s="33">
        <f t="shared" ca="1" si="22"/>
        <v>0</v>
      </c>
      <c r="F180" s="35" t="e">
        <f ca="1">VLOOKUP(E180,'照合用(年度更新)'!$A:$F,2,FALSE)</f>
        <v>#N/A</v>
      </c>
      <c r="G180" s="36">
        <f t="shared" ca="1" si="23"/>
        <v>0</v>
      </c>
      <c r="H180" s="31"/>
      <c r="I180" s="37">
        <f t="shared" ca="1" si="24"/>
        <v>0</v>
      </c>
      <c r="J180" s="38">
        <f t="shared" ca="1" si="30"/>
        <v>0</v>
      </c>
      <c r="K180" s="38" t="str">
        <f t="shared" ca="1" si="31"/>
        <v/>
      </c>
      <c r="L180" s="32" t="str">
        <f t="shared" ca="1" si="32"/>
        <v>19000100</v>
      </c>
      <c r="M180" s="39">
        <f t="shared" ca="1" si="33"/>
        <v>0</v>
      </c>
      <c r="N180" s="32">
        <f t="shared" ca="1" si="34"/>
        <v>0</v>
      </c>
      <c r="O180" s="40" t="str">
        <f>IF(申込書!$D$15=0,"",申込書!$D$15)</f>
        <v/>
      </c>
    </row>
    <row r="181" spans="1:15">
      <c r="A181" s="31" t="s">
        <v>110</v>
      </c>
      <c r="B181" s="32">
        <f t="shared" ca="1" si="21"/>
        <v>46105</v>
      </c>
      <c r="C181" s="33">
        <f t="shared" ca="1" si="29"/>
        <v>0</v>
      </c>
      <c r="D181" s="34">
        <v>179</v>
      </c>
      <c r="E181" s="33">
        <f t="shared" ca="1" si="22"/>
        <v>0</v>
      </c>
      <c r="F181" s="35" t="e">
        <f ca="1">VLOOKUP(E181,'照合用(年度更新)'!$A:$F,2,FALSE)</f>
        <v>#N/A</v>
      </c>
      <c r="G181" s="36">
        <f t="shared" ca="1" si="23"/>
        <v>0</v>
      </c>
      <c r="H181" s="31"/>
      <c r="I181" s="37">
        <f t="shared" ca="1" si="24"/>
        <v>0</v>
      </c>
      <c r="J181" s="38">
        <f t="shared" ca="1" si="30"/>
        <v>0</v>
      </c>
      <c r="K181" s="38" t="str">
        <f t="shared" ca="1" si="31"/>
        <v/>
      </c>
      <c r="L181" s="32" t="str">
        <f t="shared" ca="1" si="32"/>
        <v>19000100</v>
      </c>
      <c r="M181" s="39">
        <f t="shared" ca="1" si="33"/>
        <v>0</v>
      </c>
      <c r="N181" s="32">
        <f t="shared" ca="1" si="34"/>
        <v>0</v>
      </c>
      <c r="O181" s="40" t="str">
        <f>IF(申込書!$D$15=0,"",申込書!$D$15)</f>
        <v/>
      </c>
    </row>
    <row r="182" spans="1:15">
      <c r="A182" s="31" t="s">
        <v>110</v>
      </c>
      <c r="B182" s="32">
        <f t="shared" ca="1" si="21"/>
        <v>46105</v>
      </c>
      <c r="C182" s="33">
        <f t="shared" ca="1" si="29"/>
        <v>0</v>
      </c>
      <c r="D182" s="34">
        <v>180</v>
      </c>
      <c r="E182" s="33">
        <f t="shared" ca="1" si="22"/>
        <v>0</v>
      </c>
      <c r="F182" s="35" t="e">
        <f ca="1">VLOOKUP(E182,'照合用(年度更新)'!$A:$F,2,FALSE)</f>
        <v>#N/A</v>
      </c>
      <c r="G182" s="36">
        <f t="shared" ca="1" si="23"/>
        <v>0</v>
      </c>
      <c r="H182" s="31"/>
      <c r="I182" s="37">
        <f t="shared" ca="1" si="24"/>
        <v>0</v>
      </c>
      <c r="J182" s="38">
        <f t="shared" ca="1" si="30"/>
        <v>0</v>
      </c>
      <c r="K182" s="38" t="str">
        <f t="shared" ca="1" si="31"/>
        <v/>
      </c>
      <c r="L182" s="32" t="str">
        <f t="shared" ca="1" si="32"/>
        <v>19000100</v>
      </c>
      <c r="M182" s="39">
        <f t="shared" ca="1" si="33"/>
        <v>0</v>
      </c>
      <c r="N182" s="32">
        <f t="shared" ca="1" si="34"/>
        <v>0</v>
      </c>
      <c r="O182" s="40" t="str">
        <f>IF(申込書!$D$15=0,"",申込書!$D$15)</f>
        <v/>
      </c>
    </row>
    <row r="183" spans="1:15">
      <c r="A183" s="31" t="s">
        <v>110</v>
      </c>
      <c r="B183" s="32">
        <f t="shared" ca="1" si="21"/>
        <v>46105</v>
      </c>
      <c r="C183" s="33">
        <f t="shared" ca="1" si="29"/>
        <v>0</v>
      </c>
      <c r="D183" s="34">
        <v>181</v>
      </c>
      <c r="E183" s="33">
        <f t="shared" ca="1" si="22"/>
        <v>0</v>
      </c>
      <c r="F183" s="35" t="e">
        <f ca="1">VLOOKUP(E183,'照合用(年度更新)'!$A:$F,2,FALSE)</f>
        <v>#N/A</v>
      </c>
      <c r="G183" s="36">
        <f t="shared" ca="1" si="23"/>
        <v>0</v>
      </c>
      <c r="H183" s="31"/>
      <c r="I183" s="37">
        <f t="shared" ca="1" si="24"/>
        <v>0</v>
      </c>
      <c r="J183" s="38">
        <f t="shared" ca="1" si="30"/>
        <v>0</v>
      </c>
      <c r="K183" s="38" t="str">
        <f t="shared" ca="1" si="31"/>
        <v/>
      </c>
      <c r="L183" s="32" t="str">
        <f t="shared" ca="1" si="32"/>
        <v>19000100</v>
      </c>
      <c r="M183" s="39">
        <f t="shared" ca="1" si="33"/>
        <v>0</v>
      </c>
      <c r="N183" s="32">
        <f t="shared" ca="1" si="34"/>
        <v>0</v>
      </c>
      <c r="O183" s="40" t="str">
        <f>IF(申込書!$D$15=0,"",申込書!$D$15)</f>
        <v/>
      </c>
    </row>
    <row r="184" spans="1:15">
      <c r="A184" s="31" t="s">
        <v>110</v>
      </c>
      <c r="B184" s="32">
        <f t="shared" ca="1" si="21"/>
        <v>46105</v>
      </c>
      <c r="C184" s="33">
        <f t="shared" ca="1" si="29"/>
        <v>0</v>
      </c>
      <c r="D184" s="34">
        <v>182</v>
      </c>
      <c r="E184" s="33">
        <f t="shared" ca="1" si="22"/>
        <v>0</v>
      </c>
      <c r="F184" s="35" t="e">
        <f ca="1">VLOOKUP(E184,'照合用(年度更新)'!$A:$F,2,FALSE)</f>
        <v>#N/A</v>
      </c>
      <c r="G184" s="36">
        <f t="shared" ca="1" si="23"/>
        <v>0</v>
      </c>
      <c r="H184" s="31"/>
      <c r="I184" s="37">
        <f t="shared" ca="1" si="24"/>
        <v>0</v>
      </c>
      <c r="J184" s="38">
        <f t="shared" ca="1" si="30"/>
        <v>0</v>
      </c>
      <c r="K184" s="38" t="str">
        <f t="shared" ca="1" si="31"/>
        <v/>
      </c>
      <c r="L184" s="32" t="str">
        <f t="shared" ca="1" si="32"/>
        <v>19000100</v>
      </c>
      <c r="M184" s="39">
        <f t="shared" ca="1" si="33"/>
        <v>0</v>
      </c>
      <c r="N184" s="32">
        <f t="shared" ca="1" si="34"/>
        <v>0</v>
      </c>
      <c r="O184" s="40" t="str">
        <f>IF(申込書!$D$15=0,"",申込書!$D$15)</f>
        <v/>
      </c>
    </row>
    <row r="185" spans="1:15">
      <c r="A185" s="31" t="s">
        <v>110</v>
      </c>
      <c r="B185" s="32">
        <f t="shared" ca="1" si="21"/>
        <v>46105</v>
      </c>
      <c r="C185" s="33">
        <f t="shared" ca="1" si="29"/>
        <v>0</v>
      </c>
      <c r="D185" s="34">
        <v>183</v>
      </c>
      <c r="E185" s="33">
        <f t="shared" ca="1" si="22"/>
        <v>0</v>
      </c>
      <c r="F185" s="35" t="e">
        <f ca="1">VLOOKUP(E185,'照合用(年度更新)'!$A:$F,2,FALSE)</f>
        <v>#N/A</v>
      </c>
      <c r="G185" s="36">
        <f t="shared" ca="1" si="23"/>
        <v>0</v>
      </c>
      <c r="H185" s="31"/>
      <c r="I185" s="37">
        <f t="shared" ca="1" si="24"/>
        <v>0</v>
      </c>
      <c r="J185" s="38">
        <f t="shared" ca="1" si="30"/>
        <v>0</v>
      </c>
      <c r="K185" s="38" t="str">
        <f t="shared" ca="1" si="31"/>
        <v/>
      </c>
      <c r="L185" s="32" t="str">
        <f t="shared" ca="1" si="32"/>
        <v>19000100</v>
      </c>
      <c r="M185" s="39">
        <f t="shared" ca="1" si="33"/>
        <v>0</v>
      </c>
      <c r="N185" s="32">
        <f t="shared" ca="1" si="34"/>
        <v>0</v>
      </c>
      <c r="O185" s="40" t="str">
        <f>IF(申込書!$D$15=0,"",申込書!$D$15)</f>
        <v/>
      </c>
    </row>
    <row r="186" spans="1:15">
      <c r="A186" s="31" t="s">
        <v>110</v>
      </c>
      <c r="B186" s="32">
        <f t="shared" ca="1" si="21"/>
        <v>46105</v>
      </c>
      <c r="C186" s="33">
        <f t="shared" ca="1" si="29"/>
        <v>0</v>
      </c>
      <c r="D186" s="34">
        <v>184</v>
      </c>
      <c r="E186" s="33">
        <f t="shared" ca="1" si="22"/>
        <v>0</v>
      </c>
      <c r="F186" s="35" t="e">
        <f ca="1">VLOOKUP(E186,'照合用(年度更新)'!$A:$F,2,FALSE)</f>
        <v>#N/A</v>
      </c>
      <c r="G186" s="36">
        <f t="shared" ca="1" si="23"/>
        <v>0</v>
      </c>
      <c r="H186" s="31"/>
      <c r="I186" s="37">
        <f t="shared" ca="1" si="24"/>
        <v>0</v>
      </c>
      <c r="J186" s="38">
        <f t="shared" ca="1" si="30"/>
        <v>0</v>
      </c>
      <c r="K186" s="38" t="str">
        <f t="shared" ca="1" si="31"/>
        <v/>
      </c>
      <c r="L186" s="32" t="str">
        <f t="shared" ca="1" si="32"/>
        <v>19000100</v>
      </c>
      <c r="M186" s="39">
        <f t="shared" ca="1" si="33"/>
        <v>0</v>
      </c>
      <c r="N186" s="32">
        <f t="shared" ca="1" si="34"/>
        <v>0</v>
      </c>
      <c r="O186" s="40" t="str">
        <f>IF(申込書!$D$15=0,"",申込書!$D$15)</f>
        <v/>
      </c>
    </row>
    <row r="187" spans="1:15">
      <c r="A187" s="31" t="s">
        <v>110</v>
      </c>
      <c r="B187" s="32">
        <f t="shared" ca="1" si="21"/>
        <v>46105</v>
      </c>
      <c r="C187" s="33">
        <f t="shared" ca="1" si="29"/>
        <v>0</v>
      </c>
      <c r="D187" s="34">
        <v>185</v>
      </c>
      <c r="E187" s="33">
        <f t="shared" ca="1" si="22"/>
        <v>0</v>
      </c>
      <c r="F187" s="35" t="e">
        <f ca="1">VLOOKUP(E187,'照合用(年度更新)'!$A:$F,2,FALSE)</f>
        <v>#N/A</v>
      </c>
      <c r="G187" s="36">
        <f t="shared" ca="1" si="23"/>
        <v>0</v>
      </c>
      <c r="H187" s="31"/>
      <c r="I187" s="37">
        <f t="shared" ca="1" si="24"/>
        <v>0</v>
      </c>
      <c r="J187" s="38">
        <f t="shared" ca="1" si="30"/>
        <v>0</v>
      </c>
      <c r="K187" s="38" t="str">
        <f t="shared" ca="1" si="31"/>
        <v/>
      </c>
      <c r="L187" s="32" t="str">
        <f t="shared" ca="1" si="32"/>
        <v>19000100</v>
      </c>
      <c r="M187" s="39">
        <f t="shared" ca="1" si="33"/>
        <v>0</v>
      </c>
      <c r="N187" s="32">
        <f t="shared" ca="1" si="34"/>
        <v>0</v>
      </c>
      <c r="O187" s="40" t="str">
        <f>IF(申込書!$D$15=0,"",申込書!$D$15)</f>
        <v/>
      </c>
    </row>
    <row r="188" spans="1:15">
      <c r="A188" s="31" t="s">
        <v>110</v>
      </c>
      <c r="B188" s="32">
        <f t="shared" ca="1" si="21"/>
        <v>46105</v>
      </c>
      <c r="C188" s="33">
        <f t="shared" ca="1" si="29"/>
        <v>0</v>
      </c>
      <c r="D188" s="34">
        <v>186</v>
      </c>
      <c r="E188" s="33">
        <f t="shared" ca="1" si="22"/>
        <v>0</v>
      </c>
      <c r="F188" s="35" t="e">
        <f ca="1">VLOOKUP(E188,'照合用(年度更新)'!$A:$F,2,FALSE)</f>
        <v>#N/A</v>
      </c>
      <c r="G188" s="36">
        <f t="shared" ca="1" si="23"/>
        <v>0</v>
      </c>
      <c r="H188" s="31"/>
      <c r="I188" s="37">
        <f t="shared" ca="1" si="24"/>
        <v>0</v>
      </c>
      <c r="J188" s="38">
        <f t="shared" ca="1" si="30"/>
        <v>0</v>
      </c>
      <c r="K188" s="38" t="str">
        <f t="shared" ca="1" si="31"/>
        <v/>
      </c>
      <c r="L188" s="32" t="str">
        <f t="shared" ca="1" si="32"/>
        <v>19000100</v>
      </c>
      <c r="M188" s="39">
        <f t="shared" ca="1" si="33"/>
        <v>0</v>
      </c>
      <c r="N188" s="32">
        <f t="shared" ca="1" si="34"/>
        <v>0</v>
      </c>
      <c r="O188" s="40" t="str">
        <f>IF(申込書!$D$15=0,"",申込書!$D$15)</f>
        <v/>
      </c>
    </row>
    <row r="189" spans="1:15">
      <c r="A189" s="31" t="s">
        <v>110</v>
      </c>
      <c r="B189" s="32">
        <f t="shared" ca="1" si="21"/>
        <v>46105</v>
      </c>
      <c r="C189" s="33">
        <f t="shared" ca="1" si="29"/>
        <v>0</v>
      </c>
      <c r="D189" s="34">
        <v>187</v>
      </c>
      <c r="E189" s="33">
        <f t="shared" ca="1" si="22"/>
        <v>0</v>
      </c>
      <c r="F189" s="35" t="e">
        <f ca="1">VLOOKUP(E189,'照合用(年度更新)'!$A:$F,2,FALSE)</f>
        <v>#N/A</v>
      </c>
      <c r="G189" s="36">
        <f t="shared" ca="1" si="23"/>
        <v>0</v>
      </c>
      <c r="H189" s="31"/>
      <c r="I189" s="37">
        <f t="shared" ca="1" si="24"/>
        <v>0</v>
      </c>
      <c r="J189" s="38">
        <f t="shared" ca="1" si="30"/>
        <v>0</v>
      </c>
      <c r="K189" s="38" t="str">
        <f t="shared" ca="1" si="31"/>
        <v/>
      </c>
      <c r="L189" s="32" t="str">
        <f t="shared" ca="1" si="32"/>
        <v>19000100</v>
      </c>
      <c r="M189" s="39">
        <f t="shared" ca="1" si="33"/>
        <v>0</v>
      </c>
      <c r="N189" s="32">
        <f t="shared" ca="1" si="34"/>
        <v>0</v>
      </c>
      <c r="O189" s="40" t="str">
        <f>IF(申込書!$D$15=0,"",申込書!$D$15)</f>
        <v/>
      </c>
    </row>
    <row r="190" spans="1:15">
      <c r="A190" s="31" t="s">
        <v>110</v>
      </c>
      <c r="B190" s="32">
        <f t="shared" ca="1" si="21"/>
        <v>46105</v>
      </c>
      <c r="C190" s="33">
        <f t="shared" ca="1" si="29"/>
        <v>0</v>
      </c>
      <c r="D190" s="34">
        <v>188</v>
      </c>
      <c r="E190" s="33">
        <f t="shared" ca="1" si="22"/>
        <v>0</v>
      </c>
      <c r="F190" s="35" t="e">
        <f ca="1">VLOOKUP(E190,'照合用(年度更新)'!$A:$F,2,FALSE)</f>
        <v>#N/A</v>
      </c>
      <c r="G190" s="36">
        <f t="shared" ca="1" si="23"/>
        <v>0</v>
      </c>
      <c r="H190" s="31"/>
      <c r="I190" s="37">
        <f t="shared" ca="1" si="24"/>
        <v>0</v>
      </c>
      <c r="J190" s="38">
        <f t="shared" ca="1" si="30"/>
        <v>0</v>
      </c>
      <c r="K190" s="38" t="str">
        <f t="shared" ca="1" si="31"/>
        <v/>
      </c>
      <c r="L190" s="32" t="str">
        <f t="shared" ca="1" si="32"/>
        <v>19000100</v>
      </c>
      <c r="M190" s="39">
        <f t="shared" ca="1" si="33"/>
        <v>0</v>
      </c>
      <c r="N190" s="32">
        <f t="shared" ca="1" si="34"/>
        <v>0</v>
      </c>
      <c r="O190" s="40" t="str">
        <f>IF(申込書!$D$15=0,"",申込書!$D$15)</f>
        <v/>
      </c>
    </row>
    <row r="191" spans="1:15">
      <c r="A191" s="31" t="s">
        <v>110</v>
      </c>
      <c r="B191" s="32">
        <f t="shared" ca="1" si="21"/>
        <v>46105</v>
      </c>
      <c r="C191" s="33">
        <f t="shared" ca="1" si="29"/>
        <v>0</v>
      </c>
      <c r="D191" s="34">
        <v>189</v>
      </c>
      <c r="E191" s="33">
        <f t="shared" ca="1" si="22"/>
        <v>0</v>
      </c>
      <c r="F191" s="35" t="e">
        <f ca="1">VLOOKUP(E191,'照合用(年度更新)'!$A:$F,2,FALSE)</f>
        <v>#N/A</v>
      </c>
      <c r="G191" s="36">
        <f t="shared" ca="1" si="23"/>
        <v>0</v>
      </c>
      <c r="H191" s="31"/>
      <c r="I191" s="37">
        <f t="shared" ca="1" si="24"/>
        <v>0</v>
      </c>
      <c r="J191" s="38">
        <f t="shared" ca="1" si="30"/>
        <v>0</v>
      </c>
      <c r="K191" s="38" t="str">
        <f t="shared" ca="1" si="31"/>
        <v/>
      </c>
      <c r="L191" s="32" t="str">
        <f t="shared" ca="1" si="32"/>
        <v>19000100</v>
      </c>
      <c r="M191" s="39">
        <f t="shared" ca="1" si="33"/>
        <v>0</v>
      </c>
      <c r="N191" s="32">
        <f t="shared" ca="1" si="34"/>
        <v>0</v>
      </c>
      <c r="O191" s="40" t="str">
        <f>IF(申込書!$D$15=0,"",申込書!$D$15)</f>
        <v/>
      </c>
    </row>
    <row r="192" spans="1:15">
      <c r="A192" s="31" t="s">
        <v>110</v>
      </c>
      <c r="B192" s="32">
        <f t="shared" ca="1" si="21"/>
        <v>46105</v>
      </c>
      <c r="C192" s="33">
        <f t="shared" ca="1" si="29"/>
        <v>0</v>
      </c>
      <c r="D192" s="34">
        <v>190</v>
      </c>
      <c r="E192" s="33">
        <f t="shared" ca="1" si="22"/>
        <v>0</v>
      </c>
      <c r="F192" s="35" t="e">
        <f ca="1">VLOOKUP(E192,'照合用(年度更新)'!$A:$F,2,FALSE)</f>
        <v>#N/A</v>
      </c>
      <c r="G192" s="36">
        <f t="shared" ca="1" si="23"/>
        <v>0</v>
      </c>
      <c r="H192" s="31"/>
      <c r="I192" s="37">
        <f t="shared" ca="1" si="24"/>
        <v>0</v>
      </c>
      <c r="J192" s="38">
        <f t="shared" ca="1" si="30"/>
        <v>0</v>
      </c>
      <c r="K192" s="38" t="str">
        <f t="shared" ca="1" si="31"/>
        <v/>
      </c>
      <c r="L192" s="32" t="str">
        <f t="shared" ca="1" si="32"/>
        <v>19000100</v>
      </c>
      <c r="M192" s="39">
        <f t="shared" ca="1" si="33"/>
        <v>0</v>
      </c>
      <c r="N192" s="32">
        <f t="shared" ca="1" si="34"/>
        <v>0</v>
      </c>
      <c r="O192" s="40" t="str">
        <f>IF(申込書!$D$15=0,"",申込書!$D$15)</f>
        <v/>
      </c>
    </row>
    <row r="193" spans="1:15">
      <c r="A193" s="31" t="s">
        <v>110</v>
      </c>
      <c r="B193" s="32">
        <f t="shared" ca="1" si="21"/>
        <v>46105</v>
      </c>
      <c r="C193" s="33">
        <f t="shared" ca="1" si="29"/>
        <v>0</v>
      </c>
      <c r="D193" s="34">
        <v>191</v>
      </c>
      <c r="E193" s="33">
        <f t="shared" ca="1" si="22"/>
        <v>0</v>
      </c>
      <c r="F193" s="35" t="e">
        <f ca="1">VLOOKUP(E193,'照合用(年度更新)'!$A:$F,2,FALSE)</f>
        <v>#N/A</v>
      </c>
      <c r="G193" s="36">
        <f t="shared" ca="1" si="23"/>
        <v>0</v>
      </c>
      <c r="H193" s="31"/>
      <c r="I193" s="37">
        <f t="shared" ca="1" si="24"/>
        <v>0</v>
      </c>
      <c r="J193" s="38">
        <f t="shared" ca="1" si="30"/>
        <v>0</v>
      </c>
      <c r="K193" s="38" t="str">
        <f t="shared" ca="1" si="31"/>
        <v/>
      </c>
      <c r="L193" s="32" t="str">
        <f t="shared" ca="1" si="32"/>
        <v>19000100</v>
      </c>
      <c r="M193" s="39">
        <f t="shared" ca="1" si="33"/>
        <v>0</v>
      </c>
      <c r="N193" s="32">
        <f t="shared" ca="1" si="34"/>
        <v>0</v>
      </c>
      <c r="O193" s="40" t="str">
        <f>IF(申込書!$D$15=0,"",申込書!$D$15)</f>
        <v/>
      </c>
    </row>
    <row r="194" spans="1:15">
      <c r="A194" s="31" t="s">
        <v>110</v>
      </c>
      <c r="B194" s="32">
        <f t="shared" ca="1" si="21"/>
        <v>46105</v>
      </c>
      <c r="C194" s="33">
        <f t="shared" ca="1" si="29"/>
        <v>0</v>
      </c>
      <c r="D194" s="34">
        <v>192</v>
      </c>
      <c r="E194" s="33">
        <f t="shared" ca="1" si="22"/>
        <v>0</v>
      </c>
      <c r="F194" s="35" t="e">
        <f ca="1">VLOOKUP(E194,'照合用(年度更新)'!$A:$F,2,FALSE)</f>
        <v>#N/A</v>
      </c>
      <c r="G194" s="36">
        <f t="shared" ca="1" si="23"/>
        <v>0</v>
      </c>
      <c r="H194" s="31"/>
      <c r="I194" s="37">
        <f t="shared" ca="1" si="24"/>
        <v>0</v>
      </c>
      <c r="J194" s="38">
        <f t="shared" ca="1" si="30"/>
        <v>0</v>
      </c>
      <c r="K194" s="38" t="str">
        <f t="shared" ca="1" si="31"/>
        <v/>
      </c>
      <c r="L194" s="32" t="str">
        <f t="shared" ca="1" si="32"/>
        <v>19000100</v>
      </c>
      <c r="M194" s="39">
        <f t="shared" ca="1" si="33"/>
        <v>0</v>
      </c>
      <c r="N194" s="32">
        <f t="shared" ca="1" si="34"/>
        <v>0</v>
      </c>
      <c r="O194" s="40" t="str">
        <f>IF(申込書!$D$15=0,"",申込書!$D$15)</f>
        <v/>
      </c>
    </row>
    <row r="195" spans="1:15">
      <c r="A195" s="31" t="s">
        <v>110</v>
      </c>
      <c r="B195" s="32">
        <f t="shared" ca="1" si="21"/>
        <v>46105</v>
      </c>
      <c r="C195" s="33">
        <f t="shared" ca="1" si="29"/>
        <v>0</v>
      </c>
      <c r="D195" s="34">
        <v>193</v>
      </c>
      <c r="E195" s="33">
        <f t="shared" ca="1" si="22"/>
        <v>0</v>
      </c>
      <c r="F195" s="35" t="e">
        <f ca="1">VLOOKUP(E195,'照合用(年度更新)'!$A:$F,2,FALSE)</f>
        <v>#N/A</v>
      </c>
      <c r="G195" s="36">
        <f t="shared" ca="1" si="23"/>
        <v>0</v>
      </c>
      <c r="H195" s="31"/>
      <c r="I195" s="37">
        <f t="shared" ca="1" si="24"/>
        <v>0</v>
      </c>
      <c r="J195" s="38">
        <f t="shared" ca="1" si="30"/>
        <v>0</v>
      </c>
      <c r="K195" s="38" t="str">
        <f t="shared" ca="1" si="31"/>
        <v/>
      </c>
      <c r="L195" s="32" t="str">
        <f t="shared" ca="1" si="32"/>
        <v>19000100</v>
      </c>
      <c r="M195" s="39">
        <f t="shared" ca="1" si="33"/>
        <v>0</v>
      </c>
      <c r="N195" s="32">
        <f t="shared" ca="1" si="34"/>
        <v>0</v>
      </c>
      <c r="O195" s="40" t="str">
        <f>IF(申込書!$D$15=0,"",申込書!$D$15)</f>
        <v/>
      </c>
    </row>
    <row r="196" spans="1:15">
      <c r="A196" s="31" t="s">
        <v>110</v>
      </c>
      <c r="B196" s="32">
        <f t="shared" ref="B196:B252" ca="1" si="35">TODAY()</f>
        <v>46105</v>
      </c>
      <c r="C196" s="33">
        <f t="shared" ca="1" si="29"/>
        <v>0</v>
      </c>
      <c r="D196" s="34">
        <v>194</v>
      </c>
      <c r="E196" s="33">
        <f t="shared" ref="E196:E252" ca="1" si="36">INDIRECT("申込書!K16")</f>
        <v>0</v>
      </c>
      <c r="F196" s="35" t="e">
        <f ca="1">VLOOKUP(E196,'照合用(年度更新)'!$A:$F,2,FALSE)</f>
        <v>#N/A</v>
      </c>
      <c r="G196" s="36">
        <f t="shared" ref="G196:G252" ca="1" si="37">INDIRECT("申込書!J4")</f>
        <v>0</v>
      </c>
      <c r="H196" s="31"/>
      <c r="I196" s="37">
        <f t="shared" ref="I196:I252" ca="1" si="38">INDIRECT("申込書!D4")</f>
        <v>0</v>
      </c>
      <c r="J196" s="38">
        <f t="shared" ca="1" si="30"/>
        <v>0</v>
      </c>
      <c r="K196" s="38" t="str">
        <f t="shared" ca="1" si="31"/>
        <v/>
      </c>
      <c r="L196" s="32" t="str">
        <f t="shared" ca="1" si="32"/>
        <v>19000100</v>
      </c>
      <c r="M196" s="39">
        <f t="shared" ca="1" si="33"/>
        <v>0</v>
      </c>
      <c r="N196" s="32">
        <f t="shared" ca="1" si="34"/>
        <v>0</v>
      </c>
      <c r="O196" s="40" t="str">
        <f>IF(申込書!$D$15=0,"",申込書!$D$15)</f>
        <v/>
      </c>
    </row>
    <row r="197" spans="1:15">
      <c r="A197" s="31" t="s">
        <v>110</v>
      </c>
      <c r="B197" s="32">
        <f t="shared" ca="1" si="35"/>
        <v>46105</v>
      </c>
      <c r="C197" s="33">
        <f t="shared" ref="C197:C252" ca="1" si="39">INDIRECT("申込書!n1")</f>
        <v>0</v>
      </c>
      <c r="D197" s="34">
        <v>195</v>
      </c>
      <c r="E197" s="33">
        <f t="shared" ca="1" si="36"/>
        <v>0</v>
      </c>
      <c r="F197" s="35" t="e">
        <f ca="1">VLOOKUP(E197,'照合用(年度更新)'!$A:$F,2,FALSE)</f>
        <v>#N/A</v>
      </c>
      <c r="G197" s="36">
        <f t="shared" ca="1" si="37"/>
        <v>0</v>
      </c>
      <c r="H197" s="31"/>
      <c r="I197" s="37">
        <f t="shared" ca="1" si="38"/>
        <v>0</v>
      </c>
      <c r="J197" s="38">
        <f t="shared" ca="1" si="30"/>
        <v>0</v>
      </c>
      <c r="K197" s="38" t="str">
        <f t="shared" ca="1" si="31"/>
        <v/>
      </c>
      <c r="L197" s="32" t="str">
        <f t="shared" ca="1" si="32"/>
        <v>19000100</v>
      </c>
      <c r="M197" s="39">
        <f t="shared" ca="1" si="33"/>
        <v>0</v>
      </c>
      <c r="N197" s="32">
        <f t="shared" ca="1" si="34"/>
        <v>0</v>
      </c>
      <c r="O197" s="40" t="str">
        <f>IF(申込書!$D$15=0,"",申込書!$D$15)</f>
        <v/>
      </c>
    </row>
    <row r="198" spans="1:15">
      <c r="A198" s="31" t="s">
        <v>110</v>
      </c>
      <c r="B198" s="32">
        <f t="shared" ca="1" si="35"/>
        <v>46105</v>
      </c>
      <c r="C198" s="33">
        <f t="shared" ca="1" si="39"/>
        <v>0</v>
      </c>
      <c r="D198" s="34">
        <v>196</v>
      </c>
      <c r="E198" s="33">
        <f t="shared" ca="1" si="36"/>
        <v>0</v>
      </c>
      <c r="F198" s="35" t="e">
        <f ca="1">VLOOKUP(E198,'照合用(年度更新)'!$A:$F,2,FALSE)</f>
        <v>#N/A</v>
      </c>
      <c r="G198" s="36">
        <f t="shared" ca="1" si="37"/>
        <v>0</v>
      </c>
      <c r="H198" s="31"/>
      <c r="I198" s="37">
        <f t="shared" ca="1" si="38"/>
        <v>0</v>
      </c>
      <c r="J198" s="38">
        <f t="shared" ca="1" si="30"/>
        <v>0</v>
      </c>
      <c r="K198" s="38" t="str">
        <f t="shared" ca="1" si="31"/>
        <v/>
      </c>
      <c r="L198" s="32" t="str">
        <f t="shared" ca="1" si="32"/>
        <v>19000100</v>
      </c>
      <c r="M198" s="39">
        <f t="shared" ca="1" si="33"/>
        <v>0</v>
      </c>
      <c r="N198" s="32">
        <f t="shared" ca="1" si="34"/>
        <v>0</v>
      </c>
      <c r="O198" s="40" t="str">
        <f>IF(申込書!$D$15=0,"",申込書!$D$15)</f>
        <v/>
      </c>
    </row>
    <row r="199" spans="1:15">
      <c r="A199" s="31" t="s">
        <v>110</v>
      </c>
      <c r="B199" s="32">
        <f t="shared" ca="1" si="35"/>
        <v>46105</v>
      </c>
      <c r="C199" s="33">
        <f t="shared" ca="1" si="39"/>
        <v>0</v>
      </c>
      <c r="D199" s="34">
        <v>197</v>
      </c>
      <c r="E199" s="33">
        <f t="shared" ca="1" si="36"/>
        <v>0</v>
      </c>
      <c r="F199" s="35" t="e">
        <f ca="1">VLOOKUP(E199,'照合用(年度更新)'!$A:$F,2,FALSE)</f>
        <v>#N/A</v>
      </c>
      <c r="G199" s="36">
        <f t="shared" ca="1" si="37"/>
        <v>0</v>
      </c>
      <c r="H199" s="31"/>
      <c r="I199" s="37">
        <f t="shared" ca="1" si="38"/>
        <v>0</v>
      </c>
      <c r="J199" s="38">
        <f t="shared" ca="1" si="30"/>
        <v>0</v>
      </c>
      <c r="K199" s="38" t="str">
        <f t="shared" ca="1" si="31"/>
        <v/>
      </c>
      <c r="L199" s="32" t="str">
        <f t="shared" ca="1" si="32"/>
        <v>19000100</v>
      </c>
      <c r="M199" s="39">
        <f t="shared" ca="1" si="33"/>
        <v>0</v>
      </c>
      <c r="N199" s="32">
        <f t="shared" ca="1" si="34"/>
        <v>0</v>
      </c>
      <c r="O199" s="40" t="str">
        <f>IF(申込書!$D$15=0,"",申込書!$D$15)</f>
        <v/>
      </c>
    </row>
    <row r="200" spans="1:15">
      <c r="A200" s="31" t="s">
        <v>110</v>
      </c>
      <c r="B200" s="32">
        <f t="shared" ca="1" si="35"/>
        <v>46105</v>
      </c>
      <c r="C200" s="33">
        <f t="shared" ca="1" si="39"/>
        <v>0</v>
      </c>
      <c r="D200" s="34">
        <v>198</v>
      </c>
      <c r="E200" s="33">
        <f t="shared" ca="1" si="36"/>
        <v>0</v>
      </c>
      <c r="F200" s="35" t="e">
        <f ca="1">VLOOKUP(E200,'照合用(年度更新)'!$A:$F,2,FALSE)</f>
        <v>#N/A</v>
      </c>
      <c r="G200" s="36">
        <f t="shared" ca="1" si="37"/>
        <v>0</v>
      </c>
      <c r="H200" s="31"/>
      <c r="I200" s="37">
        <f t="shared" ca="1" si="38"/>
        <v>0</v>
      </c>
      <c r="J200" s="38">
        <f t="shared" ca="1" si="30"/>
        <v>0</v>
      </c>
      <c r="K200" s="38" t="str">
        <f t="shared" ca="1" si="31"/>
        <v/>
      </c>
      <c r="L200" s="32" t="str">
        <f t="shared" ca="1" si="32"/>
        <v>19000100</v>
      </c>
      <c r="M200" s="39">
        <f t="shared" ca="1" si="33"/>
        <v>0</v>
      </c>
      <c r="N200" s="32">
        <f t="shared" ca="1" si="34"/>
        <v>0</v>
      </c>
      <c r="O200" s="40" t="str">
        <f>IF(申込書!$D$15=0,"",申込書!$D$15)</f>
        <v/>
      </c>
    </row>
    <row r="201" spans="1:15">
      <c r="A201" s="31" t="s">
        <v>110</v>
      </c>
      <c r="B201" s="32">
        <f t="shared" ca="1" si="35"/>
        <v>46105</v>
      </c>
      <c r="C201" s="33">
        <f t="shared" ca="1" si="39"/>
        <v>0</v>
      </c>
      <c r="D201" s="34">
        <v>199</v>
      </c>
      <c r="E201" s="33">
        <f t="shared" ca="1" si="36"/>
        <v>0</v>
      </c>
      <c r="F201" s="35" t="e">
        <f ca="1">VLOOKUP(E201,'照合用(年度更新)'!$A:$F,2,FALSE)</f>
        <v>#N/A</v>
      </c>
      <c r="G201" s="36">
        <f t="shared" ca="1" si="37"/>
        <v>0</v>
      </c>
      <c r="H201" s="31"/>
      <c r="I201" s="37">
        <f t="shared" ca="1" si="38"/>
        <v>0</v>
      </c>
      <c r="J201" s="38">
        <f t="shared" ca="1" si="30"/>
        <v>0</v>
      </c>
      <c r="K201" s="38" t="str">
        <f t="shared" ca="1" si="31"/>
        <v/>
      </c>
      <c r="L201" s="32" t="str">
        <f t="shared" ca="1" si="32"/>
        <v>19000100</v>
      </c>
      <c r="M201" s="39">
        <f t="shared" ca="1" si="33"/>
        <v>0</v>
      </c>
      <c r="N201" s="32">
        <f t="shared" ca="1" si="34"/>
        <v>0</v>
      </c>
      <c r="O201" s="40" t="str">
        <f>IF(申込書!$D$15=0,"",申込書!$D$15)</f>
        <v/>
      </c>
    </row>
    <row r="202" spans="1:15">
      <c r="A202" s="31" t="s">
        <v>110</v>
      </c>
      <c r="B202" s="32">
        <f t="shared" ca="1" si="35"/>
        <v>46105</v>
      </c>
      <c r="C202" s="33">
        <f t="shared" ca="1" si="39"/>
        <v>0</v>
      </c>
      <c r="D202" s="34">
        <v>200</v>
      </c>
      <c r="E202" s="33">
        <f t="shared" ca="1" si="36"/>
        <v>0</v>
      </c>
      <c r="F202" s="35" t="e">
        <f ca="1">VLOOKUP(E202,'照合用(年度更新)'!$A:$F,2,FALSE)</f>
        <v>#N/A</v>
      </c>
      <c r="G202" s="36">
        <f t="shared" ca="1" si="37"/>
        <v>0</v>
      </c>
      <c r="H202" s="31"/>
      <c r="I202" s="37">
        <f t="shared" ca="1" si="38"/>
        <v>0</v>
      </c>
      <c r="J202" s="38">
        <f t="shared" ca="1" si="30"/>
        <v>0</v>
      </c>
      <c r="K202" s="38" t="str">
        <f t="shared" ca="1" si="31"/>
        <v/>
      </c>
      <c r="L202" s="32" t="str">
        <f t="shared" ca="1" si="32"/>
        <v>19000100</v>
      </c>
      <c r="M202" s="39">
        <f t="shared" ca="1" si="33"/>
        <v>0</v>
      </c>
      <c r="N202" s="32">
        <f t="shared" ca="1" si="34"/>
        <v>0</v>
      </c>
      <c r="O202" s="40" t="str">
        <f>IF(申込書!$D$15=0,"",申込書!$D$15)</f>
        <v/>
      </c>
    </row>
    <row r="203" spans="1:15">
      <c r="A203" s="31" t="s">
        <v>110</v>
      </c>
      <c r="B203" s="32">
        <f t="shared" ca="1" si="35"/>
        <v>46105</v>
      </c>
      <c r="C203" s="33">
        <f t="shared" ca="1" si="39"/>
        <v>0</v>
      </c>
      <c r="D203" s="34">
        <v>201</v>
      </c>
      <c r="E203" s="33">
        <f t="shared" ca="1" si="36"/>
        <v>0</v>
      </c>
      <c r="F203" s="35" t="e">
        <f ca="1">VLOOKUP(E203,'照合用(年度更新)'!$A:$F,2,FALSE)</f>
        <v>#N/A</v>
      </c>
      <c r="G203" s="36">
        <f t="shared" ca="1" si="37"/>
        <v>0</v>
      </c>
      <c r="H203" s="31"/>
      <c r="I203" s="37">
        <f t="shared" ca="1" si="38"/>
        <v>0</v>
      </c>
      <c r="J203" s="38">
        <f t="shared" ca="1" si="30"/>
        <v>0</v>
      </c>
      <c r="K203" s="38" t="str">
        <f t="shared" ca="1" si="31"/>
        <v/>
      </c>
      <c r="L203" s="32" t="str">
        <f t="shared" ca="1" si="32"/>
        <v>19000100</v>
      </c>
      <c r="M203" s="39">
        <f t="shared" ca="1" si="33"/>
        <v>0</v>
      </c>
      <c r="N203" s="32">
        <f t="shared" ca="1" si="34"/>
        <v>0</v>
      </c>
      <c r="O203" s="40" t="str">
        <f>IF(申込書!$D$15=0,"",申込書!$D$15)</f>
        <v/>
      </c>
    </row>
    <row r="204" spans="1:15">
      <c r="A204" s="31" t="s">
        <v>110</v>
      </c>
      <c r="B204" s="32">
        <f t="shared" ca="1" si="35"/>
        <v>46105</v>
      </c>
      <c r="C204" s="33">
        <f t="shared" ca="1" si="39"/>
        <v>0</v>
      </c>
      <c r="D204" s="34">
        <v>202</v>
      </c>
      <c r="E204" s="33">
        <f t="shared" ca="1" si="36"/>
        <v>0</v>
      </c>
      <c r="F204" s="35" t="e">
        <f ca="1">VLOOKUP(E204,'照合用(年度更新)'!$A:$F,2,FALSE)</f>
        <v>#N/A</v>
      </c>
      <c r="G204" s="36">
        <f t="shared" ca="1" si="37"/>
        <v>0</v>
      </c>
      <c r="H204" s="31"/>
      <c r="I204" s="37">
        <f t="shared" ca="1" si="38"/>
        <v>0</v>
      </c>
      <c r="J204" s="38">
        <f t="shared" ca="1" si="30"/>
        <v>0</v>
      </c>
      <c r="K204" s="38" t="str">
        <f t="shared" ca="1" si="31"/>
        <v/>
      </c>
      <c r="L204" s="32" t="str">
        <f t="shared" ca="1" si="32"/>
        <v>19000100</v>
      </c>
      <c r="M204" s="39">
        <f t="shared" ca="1" si="33"/>
        <v>0</v>
      </c>
      <c r="N204" s="32">
        <f t="shared" ca="1" si="34"/>
        <v>0</v>
      </c>
      <c r="O204" s="40" t="str">
        <f>IF(申込書!$D$15=0,"",申込書!$D$15)</f>
        <v/>
      </c>
    </row>
    <row r="205" spans="1:15">
      <c r="A205" s="31" t="s">
        <v>110</v>
      </c>
      <c r="B205" s="32">
        <f t="shared" ca="1" si="35"/>
        <v>46105</v>
      </c>
      <c r="C205" s="33">
        <f t="shared" ca="1" si="39"/>
        <v>0</v>
      </c>
      <c r="D205" s="34">
        <v>203</v>
      </c>
      <c r="E205" s="33">
        <f t="shared" ca="1" si="36"/>
        <v>0</v>
      </c>
      <c r="F205" s="35" t="e">
        <f ca="1">VLOOKUP(E205,'照合用(年度更新)'!$A:$F,2,FALSE)</f>
        <v>#N/A</v>
      </c>
      <c r="G205" s="36">
        <f t="shared" ca="1" si="37"/>
        <v>0</v>
      </c>
      <c r="H205" s="31"/>
      <c r="I205" s="37">
        <f t="shared" ca="1" si="38"/>
        <v>0</v>
      </c>
      <c r="J205" s="38">
        <f t="shared" ca="1" si="30"/>
        <v>0</v>
      </c>
      <c r="K205" s="38" t="str">
        <f t="shared" ca="1" si="31"/>
        <v/>
      </c>
      <c r="L205" s="32" t="str">
        <f t="shared" ca="1" si="32"/>
        <v>19000100</v>
      </c>
      <c r="M205" s="39">
        <f t="shared" ca="1" si="33"/>
        <v>0</v>
      </c>
      <c r="N205" s="32">
        <f t="shared" ca="1" si="34"/>
        <v>0</v>
      </c>
      <c r="O205" s="40" t="str">
        <f>IF(申込書!$D$15=0,"",申込書!$D$15)</f>
        <v/>
      </c>
    </row>
    <row r="206" spans="1:15">
      <c r="A206" s="31" t="s">
        <v>110</v>
      </c>
      <c r="B206" s="32">
        <f t="shared" ca="1" si="35"/>
        <v>46105</v>
      </c>
      <c r="C206" s="33">
        <f t="shared" ca="1" si="39"/>
        <v>0</v>
      </c>
      <c r="D206" s="34">
        <v>204</v>
      </c>
      <c r="E206" s="33">
        <f t="shared" ca="1" si="36"/>
        <v>0</v>
      </c>
      <c r="F206" s="35" t="e">
        <f ca="1">VLOOKUP(E206,'照合用(年度更新)'!$A:$F,2,FALSE)</f>
        <v>#N/A</v>
      </c>
      <c r="G206" s="36">
        <f t="shared" ca="1" si="37"/>
        <v>0</v>
      </c>
      <c r="H206" s="31"/>
      <c r="I206" s="37">
        <f t="shared" ca="1" si="38"/>
        <v>0</v>
      </c>
      <c r="J206" s="38">
        <f t="shared" ca="1" si="30"/>
        <v>0</v>
      </c>
      <c r="K206" s="38" t="str">
        <f t="shared" ca="1" si="31"/>
        <v/>
      </c>
      <c r="L206" s="32" t="str">
        <f t="shared" ca="1" si="32"/>
        <v>19000100</v>
      </c>
      <c r="M206" s="39">
        <f t="shared" ca="1" si="33"/>
        <v>0</v>
      </c>
      <c r="N206" s="32">
        <f t="shared" ca="1" si="34"/>
        <v>0</v>
      </c>
      <c r="O206" s="40" t="str">
        <f>IF(申込書!$D$15=0,"",申込書!$D$15)</f>
        <v/>
      </c>
    </row>
    <row r="207" spans="1:15">
      <c r="A207" s="31" t="s">
        <v>110</v>
      </c>
      <c r="B207" s="32">
        <f t="shared" ca="1" si="35"/>
        <v>46105</v>
      </c>
      <c r="C207" s="33">
        <f t="shared" ca="1" si="39"/>
        <v>0</v>
      </c>
      <c r="D207" s="34">
        <v>205</v>
      </c>
      <c r="E207" s="33">
        <f t="shared" ca="1" si="36"/>
        <v>0</v>
      </c>
      <c r="F207" s="35" t="e">
        <f ca="1">VLOOKUP(E207,'照合用(年度更新)'!$A:$F,2,FALSE)</f>
        <v>#N/A</v>
      </c>
      <c r="G207" s="36">
        <f t="shared" ca="1" si="37"/>
        <v>0</v>
      </c>
      <c r="H207" s="31"/>
      <c r="I207" s="37">
        <f t="shared" ca="1" si="38"/>
        <v>0</v>
      </c>
      <c r="J207" s="38">
        <f t="shared" ref="J207:J237" ca="1" si="40">INDIRECT("申込書!c"&amp;ROW(C222))</f>
        <v>0</v>
      </c>
      <c r="K207" s="38" t="str">
        <f t="shared" ref="K207:K237" ca="1" si="41">INDIRECT("申込書!D"&amp;ROW(D222))</f>
        <v/>
      </c>
      <c r="L207" s="32" t="str">
        <f t="shared" ref="L207:L237" ca="1" si="42">TEXT(INDIRECT("申込書!f"&amp;ROW(F222)),"yyyymmdd")</f>
        <v>19000100</v>
      </c>
      <c r="M207" s="39">
        <f t="shared" ref="M207:M237" ca="1" si="43">INDIRECT("申込書!G"&amp;ROW(G222))</f>
        <v>0</v>
      </c>
      <c r="N207" s="32">
        <f t="shared" ref="N207:N237" ca="1" si="44">INDIRECT("申込書!I"&amp;ROW(I222))</f>
        <v>0</v>
      </c>
      <c r="O207" s="40" t="str">
        <f>IF(申込書!$D$15=0,"",申込書!$D$15)</f>
        <v/>
      </c>
    </row>
    <row r="208" spans="1:15">
      <c r="A208" s="31" t="s">
        <v>110</v>
      </c>
      <c r="B208" s="32">
        <f t="shared" ca="1" si="35"/>
        <v>46105</v>
      </c>
      <c r="C208" s="33">
        <f t="shared" ca="1" si="39"/>
        <v>0</v>
      </c>
      <c r="D208" s="34">
        <v>206</v>
      </c>
      <c r="E208" s="33">
        <f t="shared" ca="1" si="36"/>
        <v>0</v>
      </c>
      <c r="F208" s="35" t="e">
        <f ca="1">VLOOKUP(E208,'照合用(年度更新)'!$A:$F,2,FALSE)</f>
        <v>#N/A</v>
      </c>
      <c r="G208" s="36">
        <f t="shared" ca="1" si="37"/>
        <v>0</v>
      </c>
      <c r="H208" s="31"/>
      <c r="I208" s="37">
        <f t="shared" ca="1" si="38"/>
        <v>0</v>
      </c>
      <c r="J208" s="38">
        <f t="shared" ca="1" si="40"/>
        <v>0</v>
      </c>
      <c r="K208" s="38" t="str">
        <f t="shared" ca="1" si="41"/>
        <v/>
      </c>
      <c r="L208" s="32" t="str">
        <f t="shared" ca="1" si="42"/>
        <v>19000100</v>
      </c>
      <c r="M208" s="39">
        <f t="shared" ca="1" si="43"/>
        <v>0</v>
      </c>
      <c r="N208" s="32">
        <f t="shared" ca="1" si="44"/>
        <v>0</v>
      </c>
      <c r="O208" s="40" t="str">
        <f>IF(申込書!$D$15=0,"",申込書!$D$15)</f>
        <v/>
      </c>
    </row>
    <row r="209" spans="1:15">
      <c r="A209" s="31" t="s">
        <v>110</v>
      </c>
      <c r="B209" s="32">
        <f t="shared" ca="1" si="35"/>
        <v>46105</v>
      </c>
      <c r="C209" s="33">
        <f t="shared" ca="1" si="39"/>
        <v>0</v>
      </c>
      <c r="D209" s="34">
        <v>207</v>
      </c>
      <c r="E209" s="33">
        <f t="shared" ca="1" si="36"/>
        <v>0</v>
      </c>
      <c r="F209" s="35" t="e">
        <f ca="1">VLOOKUP(E209,'照合用(年度更新)'!$A:$F,2,FALSE)</f>
        <v>#N/A</v>
      </c>
      <c r="G209" s="36">
        <f t="shared" ca="1" si="37"/>
        <v>0</v>
      </c>
      <c r="H209" s="31"/>
      <c r="I209" s="37">
        <f t="shared" ca="1" si="38"/>
        <v>0</v>
      </c>
      <c r="J209" s="38">
        <f t="shared" ca="1" si="40"/>
        <v>0</v>
      </c>
      <c r="K209" s="38" t="str">
        <f t="shared" ca="1" si="41"/>
        <v/>
      </c>
      <c r="L209" s="32" t="str">
        <f t="shared" ca="1" si="42"/>
        <v>19000100</v>
      </c>
      <c r="M209" s="39">
        <f t="shared" ca="1" si="43"/>
        <v>0</v>
      </c>
      <c r="N209" s="32">
        <f t="shared" ca="1" si="44"/>
        <v>0</v>
      </c>
      <c r="O209" s="40" t="str">
        <f>IF(申込書!$D$15=0,"",申込書!$D$15)</f>
        <v/>
      </c>
    </row>
    <row r="210" spans="1:15">
      <c r="A210" s="31" t="s">
        <v>110</v>
      </c>
      <c r="B210" s="32">
        <f t="shared" ca="1" si="35"/>
        <v>46105</v>
      </c>
      <c r="C210" s="33">
        <f t="shared" ca="1" si="39"/>
        <v>0</v>
      </c>
      <c r="D210" s="34">
        <v>208</v>
      </c>
      <c r="E210" s="33">
        <f t="shared" ca="1" si="36"/>
        <v>0</v>
      </c>
      <c r="F210" s="35" t="e">
        <f ca="1">VLOOKUP(E210,'照合用(年度更新)'!$A:$F,2,FALSE)</f>
        <v>#N/A</v>
      </c>
      <c r="G210" s="36">
        <f t="shared" ca="1" si="37"/>
        <v>0</v>
      </c>
      <c r="H210" s="31"/>
      <c r="I210" s="37">
        <f t="shared" ca="1" si="38"/>
        <v>0</v>
      </c>
      <c r="J210" s="38">
        <f t="shared" ca="1" si="40"/>
        <v>0</v>
      </c>
      <c r="K210" s="38" t="str">
        <f t="shared" ca="1" si="41"/>
        <v/>
      </c>
      <c r="L210" s="32" t="str">
        <f t="shared" ca="1" si="42"/>
        <v>19000100</v>
      </c>
      <c r="M210" s="39">
        <f t="shared" ca="1" si="43"/>
        <v>0</v>
      </c>
      <c r="N210" s="32">
        <f t="shared" ca="1" si="44"/>
        <v>0</v>
      </c>
      <c r="O210" s="40" t="str">
        <f>IF(申込書!$D$15=0,"",申込書!$D$15)</f>
        <v/>
      </c>
    </row>
    <row r="211" spans="1:15">
      <c r="A211" s="31" t="s">
        <v>110</v>
      </c>
      <c r="B211" s="32">
        <f t="shared" ca="1" si="35"/>
        <v>46105</v>
      </c>
      <c r="C211" s="33">
        <f t="shared" ca="1" si="39"/>
        <v>0</v>
      </c>
      <c r="D211" s="34">
        <v>209</v>
      </c>
      <c r="E211" s="33">
        <f t="shared" ca="1" si="36"/>
        <v>0</v>
      </c>
      <c r="F211" s="35" t="e">
        <f ca="1">VLOOKUP(E211,'照合用(年度更新)'!$A:$F,2,FALSE)</f>
        <v>#N/A</v>
      </c>
      <c r="G211" s="36">
        <f t="shared" ca="1" si="37"/>
        <v>0</v>
      </c>
      <c r="H211" s="31"/>
      <c r="I211" s="37">
        <f t="shared" ca="1" si="38"/>
        <v>0</v>
      </c>
      <c r="J211" s="38">
        <f t="shared" ca="1" si="40"/>
        <v>0</v>
      </c>
      <c r="K211" s="38" t="str">
        <f t="shared" ca="1" si="41"/>
        <v/>
      </c>
      <c r="L211" s="32" t="str">
        <f t="shared" ca="1" si="42"/>
        <v>19000100</v>
      </c>
      <c r="M211" s="39">
        <f t="shared" ca="1" si="43"/>
        <v>0</v>
      </c>
      <c r="N211" s="32">
        <f t="shared" ca="1" si="44"/>
        <v>0</v>
      </c>
      <c r="O211" s="40" t="str">
        <f>IF(申込書!$D$15=0,"",申込書!$D$15)</f>
        <v/>
      </c>
    </row>
    <row r="212" spans="1:15">
      <c r="A212" s="31" t="s">
        <v>110</v>
      </c>
      <c r="B212" s="32">
        <f t="shared" ca="1" si="35"/>
        <v>46105</v>
      </c>
      <c r="C212" s="33">
        <f t="shared" ca="1" si="39"/>
        <v>0</v>
      </c>
      <c r="D212" s="34">
        <v>210</v>
      </c>
      <c r="E212" s="33">
        <f t="shared" ca="1" si="36"/>
        <v>0</v>
      </c>
      <c r="F212" s="35" t="e">
        <f ca="1">VLOOKUP(E212,'照合用(年度更新)'!$A:$F,2,FALSE)</f>
        <v>#N/A</v>
      </c>
      <c r="G212" s="36">
        <f t="shared" ca="1" si="37"/>
        <v>0</v>
      </c>
      <c r="H212" s="31"/>
      <c r="I212" s="37">
        <f t="shared" ca="1" si="38"/>
        <v>0</v>
      </c>
      <c r="J212" s="38">
        <f t="shared" ca="1" si="40"/>
        <v>0</v>
      </c>
      <c r="K212" s="38" t="str">
        <f t="shared" ca="1" si="41"/>
        <v/>
      </c>
      <c r="L212" s="32" t="str">
        <f t="shared" ca="1" si="42"/>
        <v>19000100</v>
      </c>
      <c r="M212" s="39">
        <f t="shared" ca="1" si="43"/>
        <v>0</v>
      </c>
      <c r="N212" s="32">
        <f t="shared" ca="1" si="44"/>
        <v>0</v>
      </c>
      <c r="O212" s="40" t="str">
        <f>IF(申込書!$D$15=0,"",申込書!$D$15)</f>
        <v/>
      </c>
    </row>
    <row r="213" spans="1:15">
      <c r="A213" s="31" t="s">
        <v>110</v>
      </c>
      <c r="B213" s="32">
        <f t="shared" ca="1" si="35"/>
        <v>46105</v>
      </c>
      <c r="C213" s="33">
        <f t="shared" ca="1" si="39"/>
        <v>0</v>
      </c>
      <c r="D213" s="34">
        <v>211</v>
      </c>
      <c r="E213" s="33">
        <f t="shared" ca="1" si="36"/>
        <v>0</v>
      </c>
      <c r="F213" s="35" t="e">
        <f ca="1">VLOOKUP(E213,'照合用(年度更新)'!$A:$F,2,FALSE)</f>
        <v>#N/A</v>
      </c>
      <c r="G213" s="36">
        <f t="shared" ca="1" si="37"/>
        <v>0</v>
      </c>
      <c r="H213" s="31"/>
      <c r="I213" s="37">
        <f t="shared" ca="1" si="38"/>
        <v>0</v>
      </c>
      <c r="J213" s="38">
        <f t="shared" ca="1" si="40"/>
        <v>0</v>
      </c>
      <c r="K213" s="38" t="str">
        <f t="shared" ca="1" si="41"/>
        <v/>
      </c>
      <c r="L213" s="32" t="str">
        <f t="shared" ca="1" si="42"/>
        <v>19000100</v>
      </c>
      <c r="M213" s="39">
        <f t="shared" ca="1" si="43"/>
        <v>0</v>
      </c>
      <c r="N213" s="32">
        <f t="shared" ca="1" si="44"/>
        <v>0</v>
      </c>
      <c r="O213" s="40" t="str">
        <f>IF(申込書!$D$15=0,"",申込書!$D$15)</f>
        <v/>
      </c>
    </row>
    <row r="214" spans="1:15">
      <c r="A214" s="31" t="s">
        <v>110</v>
      </c>
      <c r="B214" s="32">
        <f t="shared" ca="1" si="35"/>
        <v>46105</v>
      </c>
      <c r="C214" s="33">
        <f t="shared" ca="1" si="39"/>
        <v>0</v>
      </c>
      <c r="D214" s="34">
        <v>212</v>
      </c>
      <c r="E214" s="33">
        <f t="shared" ca="1" si="36"/>
        <v>0</v>
      </c>
      <c r="F214" s="35" t="e">
        <f ca="1">VLOOKUP(E214,'照合用(年度更新)'!$A:$F,2,FALSE)</f>
        <v>#N/A</v>
      </c>
      <c r="G214" s="36">
        <f t="shared" ca="1" si="37"/>
        <v>0</v>
      </c>
      <c r="H214" s="31"/>
      <c r="I214" s="37">
        <f t="shared" ca="1" si="38"/>
        <v>0</v>
      </c>
      <c r="J214" s="38">
        <f t="shared" ca="1" si="40"/>
        <v>0</v>
      </c>
      <c r="K214" s="38" t="str">
        <f t="shared" ca="1" si="41"/>
        <v/>
      </c>
      <c r="L214" s="32" t="str">
        <f t="shared" ca="1" si="42"/>
        <v>19000100</v>
      </c>
      <c r="M214" s="39">
        <f t="shared" ca="1" si="43"/>
        <v>0</v>
      </c>
      <c r="N214" s="32">
        <f t="shared" ca="1" si="44"/>
        <v>0</v>
      </c>
      <c r="O214" s="40" t="str">
        <f>IF(申込書!$D$15=0,"",申込書!$D$15)</f>
        <v/>
      </c>
    </row>
    <row r="215" spans="1:15">
      <c r="A215" s="31" t="s">
        <v>110</v>
      </c>
      <c r="B215" s="32">
        <f t="shared" ca="1" si="35"/>
        <v>46105</v>
      </c>
      <c r="C215" s="33">
        <f t="shared" ca="1" si="39"/>
        <v>0</v>
      </c>
      <c r="D215" s="34">
        <v>213</v>
      </c>
      <c r="E215" s="33">
        <f t="shared" ca="1" si="36"/>
        <v>0</v>
      </c>
      <c r="F215" s="35" t="e">
        <f ca="1">VLOOKUP(E215,'照合用(年度更新)'!$A:$F,2,FALSE)</f>
        <v>#N/A</v>
      </c>
      <c r="G215" s="36">
        <f t="shared" ca="1" si="37"/>
        <v>0</v>
      </c>
      <c r="H215" s="31"/>
      <c r="I215" s="37">
        <f t="shared" ca="1" si="38"/>
        <v>0</v>
      </c>
      <c r="J215" s="38">
        <f t="shared" ca="1" si="40"/>
        <v>0</v>
      </c>
      <c r="K215" s="38" t="str">
        <f t="shared" ca="1" si="41"/>
        <v/>
      </c>
      <c r="L215" s="32" t="str">
        <f t="shared" ca="1" si="42"/>
        <v>19000100</v>
      </c>
      <c r="M215" s="39">
        <f t="shared" ca="1" si="43"/>
        <v>0</v>
      </c>
      <c r="N215" s="32">
        <f t="shared" ca="1" si="44"/>
        <v>0</v>
      </c>
      <c r="O215" s="40" t="str">
        <f>IF(申込書!$D$15=0,"",申込書!$D$15)</f>
        <v/>
      </c>
    </row>
    <row r="216" spans="1:15">
      <c r="A216" s="31" t="s">
        <v>110</v>
      </c>
      <c r="B216" s="32">
        <f t="shared" ca="1" si="35"/>
        <v>46105</v>
      </c>
      <c r="C216" s="33">
        <f t="shared" ca="1" si="39"/>
        <v>0</v>
      </c>
      <c r="D216" s="34">
        <v>214</v>
      </c>
      <c r="E216" s="33">
        <f t="shared" ca="1" si="36"/>
        <v>0</v>
      </c>
      <c r="F216" s="35" t="e">
        <f ca="1">VLOOKUP(E216,'照合用(年度更新)'!$A:$F,2,FALSE)</f>
        <v>#N/A</v>
      </c>
      <c r="G216" s="36">
        <f t="shared" ca="1" si="37"/>
        <v>0</v>
      </c>
      <c r="H216" s="31"/>
      <c r="I216" s="37">
        <f t="shared" ca="1" si="38"/>
        <v>0</v>
      </c>
      <c r="J216" s="38">
        <f t="shared" ca="1" si="40"/>
        <v>0</v>
      </c>
      <c r="K216" s="38" t="str">
        <f t="shared" ca="1" si="41"/>
        <v/>
      </c>
      <c r="L216" s="32" t="str">
        <f t="shared" ca="1" si="42"/>
        <v>19000100</v>
      </c>
      <c r="M216" s="39">
        <f t="shared" ca="1" si="43"/>
        <v>0</v>
      </c>
      <c r="N216" s="32">
        <f t="shared" ca="1" si="44"/>
        <v>0</v>
      </c>
      <c r="O216" s="40" t="str">
        <f>IF(申込書!$D$15=0,"",申込書!$D$15)</f>
        <v/>
      </c>
    </row>
    <row r="217" spans="1:15">
      <c r="A217" s="31" t="s">
        <v>110</v>
      </c>
      <c r="B217" s="32">
        <f t="shared" ca="1" si="35"/>
        <v>46105</v>
      </c>
      <c r="C217" s="33">
        <f t="shared" ca="1" si="39"/>
        <v>0</v>
      </c>
      <c r="D217" s="34">
        <v>215</v>
      </c>
      <c r="E217" s="33">
        <f t="shared" ca="1" si="36"/>
        <v>0</v>
      </c>
      <c r="F217" s="35" t="e">
        <f ca="1">VLOOKUP(E217,'照合用(年度更新)'!$A:$F,2,FALSE)</f>
        <v>#N/A</v>
      </c>
      <c r="G217" s="36">
        <f t="shared" ca="1" si="37"/>
        <v>0</v>
      </c>
      <c r="H217" s="31"/>
      <c r="I217" s="37">
        <f t="shared" ca="1" si="38"/>
        <v>0</v>
      </c>
      <c r="J217" s="38">
        <f t="shared" ca="1" si="40"/>
        <v>0</v>
      </c>
      <c r="K217" s="38" t="str">
        <f t="shared" ca="1" si="41"/>
        <v/>
      </c>
      <c r="L217" s="32" t="str">
        <f t="shared" ca="1" si="42"/>
        <v>19000100</v>
      </c>
      <c r="M217" s="39">
        <f t="shared" ca="1" si="43"/>
        <v>0</v>
      </c>
      <c r="N217" s="32">
        <f t="shared" ca="1" si="44"/>
        <v>0</v>
      </c>
      <c r="O217" s="40" t="str">
        <f>IF(申込書!$D$15=0,"",申込書!$D$15)</f>
        <v/>
      </c>
    </row>
    <row r="218" spans="1:15">
      <c r="A218" s="31" t="s">
        <v>110</v>
      </c>
      <c r="B218" s="32">
        <f t="shared" ca="1" si="35"/>
        <v>46105</v>
      </c>
      <c r="C218" s="33">
        <f t="shared" ca="1" si="39"/>
        <v>0</v>
      </c>
      <c r="D218" s="34">
        <v>216</v>
      </c>
      <c r="E218" s="33">
        <f t="shared" ca="1" si="36"/>
        <v>0</v>
      </c>
      <c r="F218" s="35" t="e">
        <f ca="1">VLOOKUP(E218,'照合用(年度更新)'!$A:$F,2,FALSE)</f>
        <v>#N/A</v>
      </c>
      <c r="G218" s="36">
        <f t="shared" ca="1" si="37"/>
        <v>0</v>
      </c>
      <c r="H218" s="31"/>
      <c r="I218" s="37">
        <f t="shared" ca="1" si="38"/>
        <v>0</v>
      </c>
      <c r="J218" s="38">
        <f t="shared" ca="1" si="40"/>
        <v>0</v>
      </c>
      <c r="K218" s="38" t="str">
        <f t="shared" ca="1" si="41"/>
        <v/>
      </c>
      <c r="L218" s="32" t="str">
        <f t="shared" ca="1" si="42"/>
        <v>19000100</v>
      </c>
      <c r="M218" s="39">
        <f t="shared" ca="1" si="43"/>
        <v>0</v>
      </c>
      <c r="N218" s="32">
        <f t="shared" ca="1" si="44"/>
        <v>0</v>
      </c>
      <c r="O218" s="40" t="str">
        <f>IF(申込書!$D$15=0,"",申込書!$D$15)</f>
        <v/>
      </c>
    </row>
    <row r="219" spans="1:15">
      <c r="A219" s="31" t="s">
        <v>110</v>
      </c>
      <c r="B219" s="32">
        <f t="shared" ca="1" si="35"/>
        <v>46105</v>
      </c>
      <c r="C219" s="33">
        <f t="shared" ca="1" si="39"/>
        <v>0</v>
      </c>
      <c r="D219" s="34">
        <v>217</v>
      </c>
      <c r="E219" s="33">
        <f t="shared" ca="1" si="36"/>
        <v>0</v>
      </c>
      <c r="F219" s="35" t="e">
        <f ca="1">VLOOKUP(E219,'照合用(年度更新)'!$A:$F,2,FALSE)</f>
        <v>#N/A</v>
      </c>
      <c r="G219" s="36">
        <f t="shared" ca="1" si="37"/>
        <v>0</v>
      </c>
      <c r="H219" s="31"/>
      <c r="I219" s="37">
        <f t="shared" ca="1" si="38"/>
        <v>0</v>
      </c>
      <c r="J219" s="38">
        <f t="shared" ca="1" si="40"/>
        <v>0</v>
      </c>
      <c r="K219" s="38" t="str">
        <f t="shared" ca="1" si="41"/>
        <v/>
      </c>
      <c r="L219" s="32" t="str">
        <f t="shared" ca="1" si="42"/>
        <v>19000100</v>
      </c>
      <c r="M219" s="39">
        <f t="shared" ca="1" si="43"/>
        <v>0</v>
      </c>
      <c r="N219" s="32">
        <f t="shared" ca="1" si="44"/>
        <v>0</v>
      </c>
      <c r="O219" s="40" t="str">
        <f>IF(申込書!$D$15=0,"",申込書!$D$15)</f>
        <v/>
      </c>
    </row>
    <row r="220" spans="1:15">
      <c r="A220" s="31" t="s">
        <v>110</v>
      </c>
      <c r="B220" s="32">
        <f t="shared" ca="1" si="35"/>
        <v>46105</v>
      </c>
      <c r="C220" s="33">
        <f t="shared" ca="1" si="39"/>
        <v>0</v>
      </c>
      <c r="D220" s="34">
        <v>218</v>
      </c>
      <c r="E220" s="33">
        <f t="shared" ca="1" si="36"/>
        <v>0</v>
      </c>
      <c r="F220" s="35" t="e">
        <f ca="1">VLOOKUP(E220,'照合用(年度更新)'!$A:$F,2,FALSE)</f>
        <v>#N/A</v>
      </c>
      <c r="G220" s="36">
        <f t="shared" ca="1" si="37"/>
        <v>0</v>
      </c>
      <c r="H220" s="31"/>
      <c r="I220" s="37">
        <f t="shared" ca="1" si="38"/>
        <v>0</v>
      </c>
      <c r="J220" s="38">
        <f t="shared" ca="1" si="40"/>
        <v>0</v>
      </c>
      <c r="K220" s="38" t="str">
        <f t="shared" ca="1" si="41"/>
        <v/>
      </c>
      <c r="L220" s="32" t="str">
        <f t="shared" ca="1" si="42"/>
        <v>19000100</v>
      </c>
      <c r="M220" s="39">
        <f t="shared" ca="1" si="43"/>
        <v>0</v>
      </c>
      <c r="N220" s="32">
        <f t="shared" ca="1" si="44"/>
        <v>0</v>
      </c>
      <c r="O220" s="40" t="str">
        <f>IF(申込書!$D$15=0,"",申込書!$D$15)</f>
        <v/>
      </c>
    </row>
    <row r="221" spans="1:15">
      <c r="A221" s="31" t="s">
        <v>110</v>
      </c>
      <c r="B221" s="32">
        <f t="shared" ca="1" si="35"/>
        <v>46105</v>
      </c>
      <c r="C221" s="33">
        <f t="shared" ca="1" si="39"/>
        <v>0</v>
      </c>
      <c r="D221" s="34">
        <v>219</v>
      </c>
      <c r="E221" s="33">
        <f t="shared" ca="1" si="36"/>
        <v>0</v>
      </c>
      <c r="F221" s="35" t="e">
        <f ca="1">VLOOKUP(E221,'照合用(年度更新)'!$A:$F,2,FALSE)</f>
        <v>#N/A</v>
      </c>
      <c r="G221" s="36">
        <f t="shared" ca="1" si="37"/>
        <v>0</v>
      </c>
      <c r="H221" s="31"/>
      <c r="I221" s="37">
        <f t="shared" ca="1" si="38"/>
        <v>0</v>
      </c>
      <c r="J221" s="38">
        <f t="shared" ca="1" si="40"/>
        <v>0</v>
      </c>
      <c r="K221" s="38" t="str">
        <f t="shared" ca="1" si="41"/>
        <v/>
      </c>
      <c r="L221" s="32" t="str">
        <f t="shared" ca="1" si="42"/>
        <v>19000100</v>
      </c>
      <c r="M221" s="39">
        <f t="shared" ca="1" si="43"/>
        <v>0</v>
      </c>
      <c r="N221" s="32">
        <f t="shared" ca="1" si="44"/>
        <v>0</v>
      </c>
      <c r="O221" s="40" t="str">
        <f>IF(申込書!$D$15=0,"",申込書!$D$15)</f>
        <v/>
      </c>
    </row>
    <row r="222" spans="1:15">
      <c r="A222" s="31" t="s">
        <v>110</v>
      </c>
      <c r="B222" s="32">
        <f t="shared" ca="1" si="35"/>
        <v>46105</v>
      </c>
      <c r="C222" s="33">
        <f t="shared" ca="1" si="39"/>
        <v>0</v>
      </c>
      <c r="D222" s="34">
        <v>220</v>
      </c>
      <c r="E222" s="33">
        <f t="shared" ca="1" si="36"/>
        <v>0</v>
      </c>
      <c r="F222" s="35" t="e">
        <f ca="1">VLOOKUP(E222,'照合用(年度更新)'!$A:$F,2,FALSE)</f>
        <v>#N/A</v>
      </c>
      <c r="G222" s="36">
        <f t="shared" ca="1" si="37"/>
        <v>0</v>
      </c>
      <c r="H222" s="31"/>
      <c r="I222" s="37">
        <f t="shared" ca="1" si="38"/>
        <v>0</v>
      </c>
      <c r="J222" s="38">
        <f t="shared" ca="1" si="40"/>
        <v>0</v>
      </c>
      <c r="K222" s="38" t="str">
        <f t="shared" ca="1" si="41"/>
        <v/>
      </c>
      <c r="L222" s="32" t="str">
        <f t="shared" ca="1" si="42"/>
        <v>19000100</v>
      </c>
      <c r="M222" s="39">
        <f t="shared" ca="1" si="43"/>
        <v>0</v>
      </c>
      <c r="N222" s="32">
        <f t="shared" ca="1" si="44"/>
        <v>0</v>
      </c>
      <c r="O222" s="40" t="str">
        <f>IF(申込書!$D$15=0,"",申込書!$D$15)</f>
        <v/>
      </c>
    </row>
    <row r="223" spans="1:15">
      <c r="A223" s="31" t="s">
        <v>110</v>
      </c>
      <c r="B223" s="32">
        <f t="shared" ca="1" si="35"/>
        <v>46105</v>
      </c>
      <c r="C223" s="33">
        <f t="shared" ca="1" si="39"/>
        <v>0</v>
      </c>
      <c r="D223" s="34">
        <v>221</v>
      </c>
      <c r="E223" s="33">
        <f t="shared" ca="1" si="36"/>
        <v>0</v>
      </c>
      <c r="F223" s="35" t="e">
        <f ca="1">VLOOKUP(E223,'照合用(年度更新)'!$A:$F,2,FALSE)</f>
        <v>#N/A</v>
      </c>
      <c r="G223" s="36">
        <f t="shared" ca="1" si="37"/>
        <v>0</v>
      </c>
      <c r="H223" s="31"/>
      <c r="I223" s="37">
        <f t="shared" ca="1" si="38"/>
        <v>0</v>
      </c>
      <c r="J223" s="38">
        <f t="shared" ca="1" si="40"/>
        <v>0</v>
      </c>
      <c r="K223" s="38" t="str">
        <f t="shared" ca="1" si="41"/>
        <v/>
      </c>
      <c r="L223" s="32" t="str">
        <f t="shared" ca="1" si="42"/>
        <v>19000100</v>
      </c>
      <c r="M223" s="39">
        <f t="shared" ca="1" si="43"/>
        <v>0</v>
      </c>
      <c r="N223" s="32">
        <f t="shared" ca="1" si="44"/>
        <v>0</v>
      </c>
      <c r="O223" s="40" t="str">
        <f>IF(申込書!$D$15=0,"",申込書!$D$15)</f>
        <v/>
      </c>
    </row>
    <row r="224" spans="1:15">
      <c r="A224" s="31" t="s">
        <v>110</v>
      </c>
      <c r="B224" s="32">
        <f t="shared" ca="1" si="35"/>
        <v>46105</v>
      </c>
      <c r="C224" s="33">
        <f t="shared" ca="1" si="39"/>
        <v>0</v>
      </c>
      <c r="D224" s="34">
        <v>222</v>
      </c>
      <c r="E224" s="33">
        <f t="shared" ca="1" si="36"/>
        <v>0</v>
      </c>
      <c r="F224" s="35" t="e">
        <f ca="1">VLOOKUP(E224,'照合用(年度更新)'!$A:$F,2,FALSE)</f>
        <v>#N/A</v>
      </c>
      <c r="G224" s="36">
        <f t="shared" ca="1" si="37"/>
        <v>0</v>
      </c>
      <c r="H224" s="31"/>
      <c r="I224" s="37">
        <f t="shared" ca="1" si="38"/>
        <v>0</v>
      </c>
      <c r="J224" s="38">
        <f t="shared" ca="1" si="40"/>
        <v>0</v>
      </c>
      <c r="K224" s="38" t="str">
        <f t="shared" ca="1" si="41"/>
        <v/>
      </c>
      <c r="L224" s="32" t="str">
        <f t="shared" ca="1" si="42"/>
        <v>19000100</v>
      </c>
      <c r="M224" s="39">
        <f t="shared" ca="1" si="43"/>
        <v>0</v>
      </c>
      <c r="N224" s="32">
        <f t="shared" ca="1" si="44"/>
        <v>0</v>
      </c>
      <c r="O224" s="40" t="str">
        <f>IF(申込書!$D$15=0,"",申込書!$D$15)</f>
        <v/>
      </c>
    </row>
    <row r="225" spans="1:15">
      <c r="A225" s="31" t="s">
        <v>110</v>
      </c>
      <c r="B225" s="32">
        <f t="shared" ca="1" si="35"/>
        <v>46105</v>
      </c>
      <c r="C225" s="33">
        <f t="shared" ca="1" si="39"/>
        <v>0</v>
      </c>
      <c r="D225" s="34">
        <v>223</v>
      </c>
      <c r="E225" s="33">
        <f t="shared" ca="1" si="36"/>
        <v>0</v>
      </c>
      <c r="F225" s="35" t="e">
        <f ca="1">VLOOKUP(E225,'照合用(年度更新)'!$A:$F,2,FALSE)</f>
        <v>#N/A</v>
      </c>
      <c r="G225" s="36">
        <f t="shared" ca="1" si="37"/>
        <v>0</v>
      </c>
      <c r="H225" s="31"/>
      <c r="I225" s="37">
        <f t="shared" ca="1" si="38"/>
        <v>0</v>
      </c>
      <c r="J225" s="38">
        <f t="shared" ca="1" si="40"/>
        <v>0</v>
      </c>
      <c r="K225" s="38" t="str">
        <f t="shared" ca="1" si="41"/>
        <v/>
      </c>
      <c r="L225" s="32" t="str">
        <f t="shared" ca="1" si="42"/>
        <v>19000100</v>
      </c>
      <c r="M225" s="39">
        <f t="shared" ca="1" si="43"/>
        <v>0</v>
      </c>
      <c r="N225" s="32">
        <f t="shared" ca="1" si="44"/>
        <v>0</v>
      </c>
      <c r="O225" s="40" t="str">
        <f>IF(申込書!$D$15=0,"",申込書!$D$15)</f>
        <v/>
      </c>
    </row>
    <row r="226" spans="1:15">
      <c r="A226" s="31" t="s">
        <v>110</v>
      </c>
      <c r="B226" s="32">
        <f t="shared" ca="1" si="35"/>
        <v>46105</v>
      </c>
      <c r="C226" s="33">
        <f t="shared" ca="1" si="39"/>
        <v>0</v>
      </c>
      <c r="D226" s="34">
        <v>224</v>
      </c>
      <c r="E226" s="33">
        <f t="shared" ca="1" si="36"/>
        <v>0</v>
      </c>
      <c r="F226" s="35" t="e">
        <f ca="1">VLOOKUP(E226,'照合用(年度更新)'!$A:$F,2,FALSE)</f>
        <v>#N/A</v>
      </c>
      <c r="G226" s="36">
        <f t="shared" ca="1" si="37"/>
        <v>0</v>
      </c>
      <c r="H226" s="31"/>
      <c r="I226" s="37">
        <f t="shared" ca="1" si="38"/>
        <v>0</v>
      </c>
      <c r="J226" s="38">
        <f t="shared" ca="1" si="40"/>
        <v>0</v>
      </c>
      <c r="K226" s="38" t="str">
        <f t="shared" ca="1" si="41"/>
        <v/>
      </c>
      <c r="L226" s="32" t="str">
        <f t="shared" ca="1" si="42"/>
        <v>19000100</v>
      </c>
      <c r="M226" s="39">
        <f t="shared" ca="1" si="43"/>
        <v>0</v>
      </c>
      <c r="N226" s="32">
        <f t="shared" ca="1" si="44"/>
        <v>0</v>
      </c>
      <c r="O226" s="40" t="str">
        <f>IF(申込書!$D$15=0,"",申込書!$D$15)</f>
        <v/>
      </c>
    </row>
    <row r="227" spans="1:15">
      <c r="A227" s="31" t="s">
        <v>110</v>
      </c>
      <c r="B227" s="32">
        <f t="shared" ca="1" si="35"/>
        <v>46105</v>
      </c>
      <c r="C227" s="33">
        <f t="shared" ca="1" si="39"/>
        <v>0</v>
      </c>
      <c r="D227" s="34">
        <v>225</v>
      </c>
      <c r="E227" s="33">
        <f t="shared" ca="1" si="36"/>
        <v>0</v>
      </c>
      <c r="F227" s="35" t="e">
        <f ca="1">VLOOKUP(E227,'照合用(年度更新)'!$A:$F,2,FALSE)</f>
        <v>#N/A</v>
      </c>
      <c r="G227" s="36">
        <f t="shared" ca="1" si="37"/>
        <v>0</v>
      </c>
      <c r="H227" s="31"/>
      <c r="I227" s="37">
        <f t="shared" ca="1" si="38"/>
        <v>0</v>
      </c>
      <c r="J227" s="38">
        <f t="shared" ca="1" si="40"/>
        <v>0</v>
      </c>
      <c r="K227" s="38" t="str">
        <f t="shared" ca="1" si="41"/>
        <v/>
      </c>
      <c r="L227" s="32" t="str">
        <f t="shared" ca="1" si="42"/>
        <v>19000100</v>
      </c>
      <c r="M227" s="39">
        <f t="shared" ca="1" si="43"/>
        <v>0</v>
      </c>
      <c r="N227" s="32">
        <f t="shared" ca="1" si="44"/>
        <v>0</v>
      </c>
      <c r="O227" s="40" t="str">
        <f>IF(申込書!$D$15=0,"",申込書!$D$15)</f>
        <v/>
      </c>
    </row>
    <row r="228" spans="1:15">
      <c r="A228" s="31" t="s">
        <v>110</v>
      </c>
      <c r="B228" s="32">
        <f t="shared" ca="1" si="35"/>
        <v>46105</v>
      </c>
      <c r="C228" s="33">
        <f t="shared" ca="1" si="39"/>
        <v>0</v>
      </c>
      <c r="D228" s="34">
        <v>226</v>
      </c>
      <c r="E228" s="33">
        <f t="shared" ca="1" si="36"/>
        <v>0</v>
      </c>
      <c r="F228" s="35" t="e">
        <f ca="1">VLOOKUP(E228,'照合用(年度更新)'!$A:$F,2,FALSE)</f>
        <v>#N/A</v>
      </c>
      <c r="G228" s="36">
        <f t="shared" ca="1" si="37"/>
        <v>0</v>
      </c>
      <c r="H228" s="31"/>
      <c r="I228" s="37">
        <f t="shared" ca="1" si="38"/>
        <v>0</v>
      </c>
      <c r="J228" s="38">
        <f t="shared" ca="1" si="40"/>
        <v>0</v>
      </c>
      <c r="K228" s="38" t="str">
        <f t="shared" ca="1" si="41"/>
        <v/>
      </c>
      <c r="L228" s="32" t="str">
        <f t="shared" ca="1" si="42"/>
        <v>19000100</v>
      </c>
      <c r="M228" s="39">
        <f t="shared" ca="1" si="43"/>
        <v>0</v>
      </c>
      <c r="N228" s="32">
        <f t="shared" ca="1" si="44"/>
        <v>0</v>
      </c>
      <c r="O228" s="40" t="str">
        <f>IF(申込書!$D$15=0,"",申込書!$D$15)</f>
        <v/>
      </c>
    </row>
    <row r="229" spans="1:15">
      <c r="A229" s="31" t="s">
        <v>110</v>
      </c>
      <c r="B229" s="32">
        <f t="shared" ca="1" si="35"/>
        <v>46105</v>
      </c>
      <c r="C229" s="33">
        <f t="shared" ca="1" si="39"/>
        <v>0</v>
      </c>
      <c r="D229" s="34">
        <v>227</v>
      </c>
      <c r="E229" s="33">
        <f t="shared" ca="1" si="36"/>
        <v>0</v>
      </c>
      <c r="F229" s="35" t="e">
        <f ca="1">VLOOKUP(E229,'照合用(年度更新)'!$A:$F,2,FALSE)</f>
        <v>#N/A</v>
      </c>
      <c r="G229" s="36">
        <f t="shared" ca="1" si="37"/>
        <v>0</v>
      </c>
      <c r="H229" s="31"/>
      <c r="I229" s="37">
        <f t="shared" ca="1" si="38"/>
        <v>0</v>
      </c>
      <c r="J229" s="38">
        <f t="shared" ca="1" si="40"/>
        <v>0</v>
      </c>
      <c r="K229" s="38" t="str">
        <f t="shared" ca="1" si="41"/>
        <v/>
      </c>
      <c r="L229" s="32" t="str">
        <f t="shared" ca="1" si="42"/>
        <v>19000100</v>
      </c>
      <c r="M229" s="39">
        <f t="shared" ca="1" si="43"/>
        <v>0</v>
      </c>
      <c r="N229" s="32">
        <f t="shared" ca="1" si="44"/>
        <v>0</v>
      </c>
      <c r="O229" s="40" t="str">
        <f>IF(申込書!$D$15=0,"",申込書!$D$15)</f>
        <v/>
      </c>
    </row>
    <row r="230" spans="1:15">
      <c r="A230" s="31" t="s">
        <v>110</v>
      </c>
      <c r="B230" s="32">
        <f t="shared" ca="1" si="35"/>
        <v>46105</v>
      </c>
      <c r="C230" s="33">
        <f t="shared" ca="1" si="39"/>
        <v>0</v>
      </c>
      <c r="D230" s="34">
        <v>228</v>
      </c>
      <c r="E230" s="33">
        <f t="shared" ca="1" si="36"/>
        <v>0</v>
      </c>
      <c r="F230" s="35" t="e">
        <f ca="1">VLOOKUP(E230,'照合用(年度更新)'!$A:$F,2,FALSE)</f>
        <v>#N/A</v>
      </c>
      <c r="G230" s="36">
        <f t="shared" ca="1" si="37"/>
        <v>0</v>
      </c>
      <c r="H230" s="31"/>
      <c r="I230" s="37">
        <f t="shared" ca="1" si="38"/>
        <v>0</v>
      </c>
      <c r="J230" s="38">
        <f t="shared" ca="1" si="40"/>
        <v>0</v>
      </c>
      <c r="K230" s="38" t="str">
        <f t="shared" ca="1" si="41"/>
        <v/>
      </c>
      <c r="L230" s="32" t="str">
        <f t="shared" ca="1" si="42"/>
        <v>19000100</v>
      </c>
      <c r="M230" s="39">
        <f t="shared" ca="1" si="43"/>
        <v>0</v>
      </c>
      <c r="N230" s="32">
        <f t="shared" ca="1" si="44"/>
        <v>0</v>
      </c>
      <c r="O230" s="40" t="str">
        <f>IF(申込書!$D$15=0,"",申込書!$D$15)</f>
        <v/>
      </c>
    </row>
    <row r="231" spans="1:15">
      <c r="A231" s="31" t="s">
        <v>110</v>
      </c>
      <c r="B231" s="32">
        <f t="shared" ca="1" si="35"/>
        <v>46105</v>
      </c>
      <c r="C231" s="33">
        <f t="shared" ca="1" si="39"/>
        <v>0</v>
      </c>
      <c r="D231" s="34">
        <v>229</v>
      </c>
      <c r="E231" s="33">
        <f t="shared" ca="1" si="36"/>
        <v>0</v>
      </c>
      <c r="F231" s="35" t="e">
        <f ca="1">VLOOKUP(E231,'照合用(年度更新)'!$A:$F,2,FALSE)</f>
        <v>#N/A</v>
      </c>
      <c r="G231" s="36">
        <f t="shared" ca="1" si="37"/>
        <v>0</v>
      </c>
      <c r="H231" s="31"/>
      <c r="I231" s="37">
        <f t="shared" ca="1" si="38"/>
        <v>0</v>
      </c>
      <c r="J231" s="38">
        <f t="shared" ca="1" si="40"/>
        <v>0</v>
      </c>
      <c r="K231" s="38" t="str">
        <f t="shared" ca="1" si="41"/>
        <v/>
      </c>
      <c r="L231" s="32" t="str">
        <f t="shared" ca="1" si="42"/>
        <v>19000100</v>
      </c>
      <c r="M231" s="39">
        <f t="shared" ca="1" si="43"/>
        <v>0</v>
      </c>
      <c r="N231" s="32">
        <f t="shared" ca="1" si="44"/>
        <v>0</v>
      </c>
      <c r="O231" s="40" t="str">
        <f>IF(申込書!$D$15=0,"",申込書!$D$15)</f>
        <v/>
      </c>
    </row>
    <row r="232" spans="1:15">
      <c r="A232" s="31" t="s">
        <v>110</v>
      </c>
      <c r="B232" s="32">
        <f t="shared" ca="1" si="35"/>
        <v>46105</v>
      </c>
      <c r="C232" s="33">
        <f t="shared" ca="1" si="39"/>
        <v>0</v>
      </c>
      <c r="D232" s="34">
        <v>230</v>
      </c>
      <c r="E232" s="33">
        <f t="shared" ca="1" si="36"/>
        <v>0</v>
      </c>
      <c r="F232" s="35" t="e">
        <f ca="1">VLOOKUP(E232,'照合用(年度更新)'!$A:$F,2,FALSE)</f>
        <v>#N/A</v>
      </c>
      <c r="G232" s="36">
        <f t="shared" ca="1" si="37"/>
        <v>0</v>
      </c>
      <c r="H232" s="31"/>
      <c r="I232" s="37">
        <f t="shared" ca="1" si="38"/>
        <v>0</v>
      </c>
      <c r="J232" s="38">
        <f t="shared" ca="1" si="40"/>
        <v>0</v>
      </c>
      <c r="K232" s="38" t="str">
        <f t="shared" ca="1" si="41"/>
        <v/>
      </c>
      <c r="L232" s="32" t="str">
        <f t="shared" ca="1" si="42"/>
        <v>19000100</v>
      </c>
      <c r="M232" s="39">
        <f t="shared" ca="1" si="43"/>
        <v>0</v>
      </c>
      <c r="N232" s="32">
        <f t="shared" ca="1" si="44"/>
        <v>0</v>
      </c>
      <c r="O232" s="40" t="str">
        <f>IF(申込書!$D$15=0,"",申込書!$D$15)</f>
        <v/>
      </c>
    </row>
    <row r="233" spans="1:15">
      <c r="A233" s="31" t="s">
        <v>110</v>
      </c>
      <c r="B233" s="32">
        <f t="shared" ca="1" si="35"/>
        <v>46105</v>
      </c>
      <c r="C233" s="33">
        <f t="shared" ca="1" si="39"/>
        <v>0</v>
      </c>
      <c r="D233" s="34">
        <v>231</v>
      </c>
      <c r="E233" s="33">
        <f t="shared" ca="1" si="36"/>
        <v>0</v>
      </c>
      <c r="F233" s="35" t="e">
        <f ca="1">VLOOKUP(E233,'照合用(年度更新)'!$A:$F,2,FALSE)</f>
        <v>#N/A</v>
      </c>
      <c r="G233" s="36">
        <f t="shared" ca="1" si="37"/>
        <v>0</v>
      </c>
      <c r="H233" s="31"/>
      <c r="I233" s="37">
        <f t="shared" ca="1" si="38"/>
        <v>0</v>
      </c>
      <c r="J233" s="38">
        <f t="shared" ca="1" si="40"/>
        <v>0</v>
      </c>
      <c r="K233" s="38" t="str">
        <f t="shared" ca="1" si="41"/>
        <v/>
      </c>
      <c r="L233" s="32" t="str">
        <f t="shared" ca="1" si="42"/>
        <v>19000100</v>
      </c>
      <c r="M233" s="39">
        <f t="shared" ca="1" si="43"/>
        <v>0</v>
      </c>
      <c r="N233" s="32">
        <f t="shared" ca="1" si="44"/>
        <v>0</v>
      </c>
      <c r="O233" s="40" t="str">
        <f>IF(申込書!$D$15=0,"",申込書!$D$15)</f>
        <v/>
      </c>
    </row>
    <row r="234" spans="1:15">
      <c r="A234" s="31" t="s">
        <v>110</v>
      </c>
      <c r="B234" s="32">
        <f t="shared" ca="1" si="35"/>
        <v>46105</v>
      </c>
      <c r="C234" s="33">
        <f t="shared" ca="1" si="39"/>
        <v>0</v>
      </c>
      <c r="D234" s="34">
        <v>232</v>
      </c>
      <c r="E234" s="33">
        <f t="shared" ca="1" si="36"/>
        <v>0</v>
      </c>
      <c r="F234" s="35" t="e">
        <f ca="1">VLOOKUP(E234,'照合用(年度更新)'!$A:$F,2,FALSE)</f>
        <v>#N/A</v>
      </c>
      <c r="G234" s="36">
        <f t="shared" ca="1" si="37"/>
        <v>0</v>
      </c>
      <c r="H234" s="31"/>
      <c r="I234" s="37">
        <f t="shared" ca="1" si="38"/>
        <v>0</v>
      </c>
      <c r="J234" s="38">
        <f t="shared" ca="1" si="40"/>
        <v>0</v>
      </c>
      <c r="K234" s="38" t="str">
        <f t="shared" ca="1" si="41"/>
        <v/>
      </c>
      <c r="L234" s="32" t="str">
        <f t="shared" ca="1" si="42"/>
        <v>19000100</v>
      </c>
      <c r="M234" s="39">
        <f t="shared" ca="1" si="43"/>
        <v>0</v>
      </c>
      <c r="N234" s="32">
        <f t="shared" ca="1" si="44"/>
        <v>0</v>
      </c>
      <c r="O234" s="40" t="str">
        <f>IF(申込書!$D$15=0,"",申込書!$D$15)</f>
        <v/>
      </c>
    </row>
    <row r="235" spans="1:15">
      <c r="A235" s="31" t="s">
        <v>110</v>
      </c>
      <c r="B235" s="32">
        <f t="shared" ca="1" si="35"/>
        <v>46105</v>
      </c>
      <c r="C235" s="33">
        <f t="shared" ca="1" si="39"/>
        <v>0</v>
      </c>
      <c r="D235" s="34">
        <v>233</v>
      </c>
      <c r="E235" s="33">
        <f t="shared" ca="1" si="36"/>
        <v>0</v>
      </c>
      <c r="F235" s="35" t="e">
        <f ca="1">VLOOKUP(E235,'照合用(年度更新)'!$A:$F,2,FALSE)</f>
        <v>#N/A</v>
      </c>
      <c r="G235" s="36">
        <f t="shared" ca="1" si="37"/>
        <v>0</v>
      </c>
      <c r="H235" s="31"/>
      <c r="I235" s="37">
        <f t="shared" ca="1" si="38"/>
        <v>0</v>
      </c>
      <c r="J235" s="38">
        <f t="shared" ca="1" si="40"/>
        <v>0</v>
      </c>
      <c r="K235" s="38" t="str">
        <f t="shared" ca="1" si="41"/>
        <v/>
      </c>
      <c r="L235" s="32" t="str">
        <f t="shared" ca="1" si="42"/>
        <v>19000100</v>
      </c>
      <c r="M235" s="39">
        <f t="shared" ca="1" si="43"/>
        <v>0</v>
      </c>
      <c r="N235" s="32">
        <f t="shared" ca="1" si="44"/>
        <v>0</v>
      </c>
      <c r="O235" s="40" t="str">
        <f>IF(申込書!$D$15=0,"",申込書!$D$15)</f>
        <v/>
      </c>
    </row>
    <row r="236" spans="1:15">
      <c r="A236" s="31" t="s">
        <v>110</v>
      </c>
      <c r="B236" s="32">
        <f t="shared" ca="1" si="35"/>
        <v>46105</v>
      </c>
      <c r="C236" s="33">
        <f t="shared" ca="1" si="39"/>
        <v>0</v>
      </c>
      <c r="D236" s="34">
        <v>234</v>
      </c>
      <c r="E236" s="33">
        <f t="shared" ca="1" si="36"/>
        <v>0</v>
      </c>
      <c r="F236" s="35" t="e">
        <f ca="1">VLOOKUP(E236,'照合用(年度更新)'!$A:$F,2,FALSE)</f>
        <v>#N/A</v>
      </c>
      <c r="G236" s="36">
        <f t="shared" ca="1" si="37"/>
        <v>0</v>
      </c>
      <c r="H236" s="31"/>
      <c r="I236" s="37">
        <f t="shared" ca="1" si="38"/>
        <v>0</v>
      </c>
      <c r="J236" s="38">
        <f t="shared" ca="1" si="40"/>
        <v>0</v>
      </c>
      <c r="K236" s="38" t="str">
        <f t="shared" ca="1" si="41"/>
        <v/>
      </c>
      <c r="L236" s="32" t="str">
        <f t="shared" ca="1" si="42"/>
        <v>19000100</v>
      </c>
      <c r="M236" s="39">
        <f t="shared" ca="1" si="43"/>
        <v>0</v>
      </c>
      <c r="N236" s="32">
        <f t="shared" ca="1" si="44"/>
        <v>0</v>
      </c>
      <c r="O236" s="40" t="str">
        <f>IF(申込書!$D$15=0,"",申込書!$D$15)</f>
        <v/>
      </c>
    </row>
    <row r="237" spans="1:15">
      <c r="A237" s="31" t="s">
        <v>110</v>
      </c>
      <c r="B237" s="32">
        <f t="shared" ca="1" si="35"/>
        <v>46105</v>
      </c>
      <c r="C237" s="33">
        <f t="shared" ca="1" si="39"/>
        <v>0</v>
      </c>
      <c r="D237" s="34">
        <v>235</v>
      </c>
      <c r="E237" s="33">
        <f t="shared" ca="1" si="36"/>
        <v>0</v>
      </c>
      <c r="F237" s="35" t="e">
        <f ca="1">VLOOKUP(E237,'照合用(年度更新)'!$A:$F,2,FALSE)</f>
        <v>#N/A</v>
      </c>
      <c r="G237" s="36">
        <f t="shared" ca="1" si="37"/>
        <v>0</v>
      </c>
      <c r="H237" s="31"/>
      <c r="I237" s="37">
        <f t="shared" ca="1" si="38"/>
        <v>0</v>
      </c>
      <c r="J237" s="38">
        <f t="shared" ca="1" si="40"/>
        <v>0</v>
      </c>
      <c r="K237" s="38" t="str">
        <f t="shared" ca="1" si="41"/>
        <v/>
      </c>
      <c r="L237" s="32" t="str">
        <f t="shared" ca="1" si="42"/>
        <v>19000100</v>
      </c>
      <c r="M237" s="39">
        <f t="shared" ca="1" si="43"/>
        <v>0</v>
      </c>
      <c r="N237" s="32">
        <f t="shared" ca="1" si="44"/>
        <v>0</v>
      </c>
      <c r="O237" s="40" t="str">
        <f>IF(申込書!$D$15=0,"",申込書!$D$15)</f>
        <v/>
      </c>
    </row>
    <row r="238" spans="1:15">
      <c r="A238" s="31" t="s">
        <v>110</v>
      </c>
      <c r="B238" s="32">
        <f t="shared" ca="1" si="35"/>
        <v>46105</v>
      </c>
      <c r="C238" s="33">
        <f t="shared" ca="1" si="39"/>
        <v>0</v>
      </c>
      <c r="D238" s="34">
        <v>236</v>
      </c>
      <c r="E238" s="33">
        <f t="shared" ca="1" si="36"/>
        <v>0</v>
      </c>
      <c r="F238" s="35" t="e">
        <f ca="1">VLOOKUP(E238,'照合用(年度更新)'!$A:$F,2,FALSE)</f>
        <v>#N/A</v>
      </c>
      <c r="G238" s="36">
        <f t="shared" ca="1" si="37"/>
        <v>0</v>
      </c>
      <c r="H238" s="31"/>
      <c r="I238" s="37">
        <f t="shared" ca="1" si="38"/>
        <v>0</v>
      </c>
      <c r="J238" s="38">
        <f t="shared" ref="J238:J252" ca="1" si="45">INDIRECT("申込書!c"&amp;ROW(C253))</f>
        <v>0</v>
      </c>
      <c r="K238" s="38" t="str">
        <f t="shared" ref="K238:K252" ca="1" si="46">INDIRECT("申込書!D"&amp;ROW(D253))</f>
        <v/>
      </c>
      <c r="L238" s="32" t="str">
        <f t="shared" ref="L238:L252" ca="1" si="47">TEXT(INDIRECT("申込書!f"&amp;ROW(F253)),"yyyymmdd")</f>
        <v>19000100</v>
      </c>
      <c r="M238" s="39">
        <f t="shared" ref="M238:M252" ca="1" si="48">INDIRECT("申込書!G"&amp;ROW(G253))</f>
        <v>0</v>
      </c>
      <c r="N238" s="32">
        <f t="shared" ref="N238:N252" ca="1" si="49">INDIRECT("申込書!I"&amp;ROW(I253))</f>
        <v>0</v>
      </c>
      <c r="O238" s="40" t="str">
        <f>IF(申込書!$D$15=0,"",申込書!$D$15)</f>
        <v/>
      </c>
    </row>
    <row r="239" spans="1:15">
      <c r="A239" s="31" t="s">
        <v>110</v>
      </c>
      <c r="B239" s="32">
        <f t="shared" ca="1" si="35"/>
        <v>46105</v>
      </c>
      <c r="C239" s="33">
        <f t="shared" ca="1" si="39"/>
        <v>0</v>
      </c>
      <c r="D239" s="34">
        <v>237</v>
      </c>
      <c r="E239" s="33">
        <f t="shared" ca="1" si="36"/>
        <v>0</v>
      </c>
      <c r="F239" s="35" t="e">
        <f ca="1">VLOOKUP(E239,'照合用(年度更新)'!$A:$F,2,FALSE)</f>
        <v>#N/A</v>
      </c>
      <c r="G239" s="36">
        <f t="shared" ca="1" si="37"/>
        <v>0</v>
      </c>
      <c r="H239" s="31"/>
      <c r="I239" s="37">
        <f t="shared" ca="1" si="38"/>
        <v>0</v>
      </c>
      <c r="J239" s="38">
        <f t="shared" ca="1" si="45"/>
        <v>0</v>
      </c>
      <c r="K239" s="38" t="str">
        <f t="shared" ca="1" si="46"/>
        <v/>
      </c>
      <c r="L239" s="32" t="str">
        <f t="shared" ca="1" si="47"/>
        <v>19000100</v>
      </c>
      <c r="M239" s="39">
        <f t="shared" ca="1" si="48"/>
        <v>0</v>
      </c>
      <c r="N239" s="32">
        <f t="shared" ca="1" si="49"/>
        <v>0</v>
      </c>
      <c r="O239" s="40" t="str">
        <f>IF(申込書!$D$15=0,"",申込書!$D$15)</f>
        <v/>
      </c>
    </row>
    <row r="240" spans="1:15">
      <c r="A240" s="31" t="s">
        <v>110</v>
      </c>
      <c r="B240" s="32">
        <f t="shared" ca="1" si="35"/>
        <v>46105</v>
      </c>
      <c r="C240" s="33">
        <f t="shared" ca="1" si="39"/>
        <v>0</v>
      </c>
      <c r="D240" s="34">
        <v>238</v>
      </c>
      <c r="E240" s="33">
        <f t="shared" ca="1" si="36"/>
        <v>0</v>
      </c>
      <c r="F240" s="35" t="e">
        <f ca="1">VLOOKUP(E240,'照合用(年度更新)'!$A:$F,2,FALSE)</f>
        <v>#N/A</v>
      </c>
      <c r="G240" s="36">
        <f t="shared" ca="1" si="37"/>
        <v>0</v>
      </c>
      <c r="H240" s="31"/>
      <c r="I240" s="37">
        <f t="shared" ca="1" si="38"/>
        <v>0</v>
      </c>
      <c r="J240" s="38">
        <f t="shared" ca="1" si="45"/>
        <v>0</v>
      </c>
      <c r="K240" s="38" t="str">
        <f t="shared" ca="1" si="46"/>
        <v/>
      </c>
      <c r="L240" s="32" t="str">
        <f t="shared" ca="1" si="47"/>
        <v>19000100</v>
      </c>
      <c r="M240" s="39">
        <f t="shared" ca="1" si="48"/>
        <v>0</v>
      </c>
      <c r="N240" s="32">
        <f t="shared" ca="1" si="49"/>
        <v>0</v>
      </c>
      <c r="O240" s="40" t="str">
        <f>IF(申込書!$D$15=0,"",申込書!$D$15)</f>
        <v/>
      </c>
    </row>
    <row r="241" spans="1:15">
      <c r="A241" s="31" t="s">
        <v>110</v>
      </c>
      <c r="B241" s="32">
        <f t="shared" ca="1" si="35"/>
        <v>46105</v>
      </c>
      <c r="C241" s="33">
        <f t="shared" ca="1" si="39"/>
        <v>0</v>
      </c>
      <c r="D241" s="34">
        <v>239</v>
      </c>
      <c r="E241" s="33">
        <f t="shared" ca="1" si="36"/>
        <v>0</v>
      </c>
      <c r="F241" s="35" t="e">
        <f ca="1">VLOOKUP(E241,'照合用(年度更新)'!$A:$F,2,FALSE)</f>
        <v>#N/A</v>
      </c>
      <c r="G241" s="36">
        <f t="shared" ca="1" si="37"/>
        <v>0</v>
      </c>
      <c r="H241" s="31"/>
      <c r="I241" s="37">
        <f t="shared" ca="1" si="38"/>
        <v>0</v>
      </c>
      <c r="J241" s="38">
        <f t="shared" ca="1" si="45"/>
        <v>0</v>
      </c>
      <c r="K241" s="38" t="str">
        <f t="shared" ca="1" si="46"/>
        <v/>
      </c>
      <c r="L241" s="32" t="str">
        <f t="shared" ca="1" si="47"/>
        <v>19000100</v>
      </c>
      <c r="M241" s="39">
        <f t="shared" ca="1" si="48"/>
        <v>0</v>
      </c>
      <c r="N241" s="32">
        <f t="shared" ca="1" si="49"/>
        <v>0</v>
      </c>
      <c r="O241" s="40" t="str">
        <f>IF(申込書!$D$15=0,"",申込書!$D$15)</f>
        <v/>
      </c>
    </row>
    <row r="242" spans="1:15">
      <c r="A242" s="31" t="s">
        <v>110</v>
      </c>
      <c r="B242" s="32">
        <f t="shared" ca="1" si="35"/>
        <v>46105</v>
      </c>
      <c r="C242" s="33">
        <f t="shared" ca="1" si="39"/>
        <v>0</v>
      </c>
      <c r="D242" s="34">
        <v>240</v>
      </c>
      <c r="E242" s="33">
        <f t="shared" ca="1" si="36"/>
        <v>0</v>
      </c>
      <c r="F242" s="35" t="e">
        <f ca="1">VLOOKUP(E242,'照合用(年度更新)'!$A:$F,2,FALSE)</f>
        <v>#N/A</v>
      </c>
      <c r="G242" s="36">
        <f t="shared" ca="1" si="37"/>
        <v>0</v>
      </c>
      <c r="H242" s="31"/>
      <c r="I242" s="37">
        <f t="shared" ca="1" si="38"/>
        <v>0</v>
      </c>
      <c r="J242" s="38">
        <f t="shared" ca="1" si="45"/>
        <v>0</v>
      </c>
      <c r="K242" s="38" t="str">
        <f t="shared" ca="1" si="46"/>
        <v/>
      </c>
      <c r="L242" s="32" t="str">
        <f t="shared" ca="1" si="47"/>
        <v>19000100</v>
      </c>
      <c r="M242" s="39">
        <f t="shared" ca="1" si="48"/>
        <v>0</v>
      </c>
      <c r="N242" s="32">
        <f t="shared" ca="1" si="49"/>
        <v>0</v>
      </c>
      <c r="O242" s="40" t="str">
        <f>IF(申込書!$D$15=0,"",申込書!$D$15)</f>
        <v/>
      </c>
    </row>
    <row r="243" spans="1:15">
      <c r="A243" s="31" t="s">
        <v>110</v>
      </c>
      <c r="B243" s="32">
        <f t="shared" ca="1" si="35"/>
        <v>46105</v>
      </c>
      <c r="C243" s="33">
        <f t="shared" ca="1" si="39"/>
        <v>0</v>
      </c>
      <c r="D243" s="34">
        <v>241</v>
      </c>
      <c r="E243" s="33">
        <f t="shared" ca="1" si="36"/>
        <v>0</v>
      </c>
      <c r="F243" s="35" t="e">
        <f ca="1">VLOOKUP(E243,'照合用(年度更新)'!$A:$F,2,FALSE)</f>
        <v>#N/A</v>
      </c>
      <c r="G243" s="36">
        <f t="shared" ca="1" si="37"/>
        <v>0</v>
      </c>
      <c r="H243" s="31"/>
      <c r="I243" s="37">
        <f t="shared" ca="1" si="38"/>
        <v>0</v>
      </c>
      <c r="J243" s="38">
        <f t="shared" ca="1" si="45"/>
        <v>0</v>
      </c>
      <c r="K243" s="38" t="str">
        <f t="shared" ca="1" si="46"/>
        <v/>
      </c>
      <c r="L243" s="32" t="str">
        <f t="shared" ca="1" si="47"/>
        <v>19000100</v>
      </c>
      <c r="M243" s="39">
        <f t="shared" ca="1" si="48"/>
        <v>0</v>
      </c>
      <c r="N243" s="32">
        <f t="shared" ca="1" si="49"/>
        <v>0</v>
      </c>
      <c r="O243" s="40" t="str">
        <f>IF(申込書!$D$15=0,"",申込書!$D$15)</f>
        <v/>
      </c>
    </row>
    <row r="244" spans="1:15">
      <c r="A244" s="31" t="s">
        <v>110</v>
      </c>
      <c r="B244" s="32">
        <f t="shared" ca="1" si="35"/>
        <v>46105</v>
      </c>
      <c r="C244" s="33">
        <f t="shared" ca="1" si="39"/>
        <v>0</v>
      </c>
      <c r="D244" s="34">
        <v>242</v>
      </c>
      <c r="E244" s="33">
        <f t="shared" ca="1" si="36"/>
        <v>0</v>
      </c>
      <c r="F244" s="35" t="e">
        <f ca="1">VLOOKUP(E244,'照合用(年度更新)'!$A:$F,2,FALSE)</f>
        <v>#N/A</v>
      </c>
      <c r="G244" s="36">
        <f t="shared" ca="1" si="37"/>
        <v>0</v>
      </c>
      <c r="H244" s="31"/>
      <c r="I244" s="37">
        <f t="shared" ca="1" si="38"/>
        <v>0</v>
      </c>
      <c r="J244" s="38">
        <f t="shared" ca="1" si="45"/>
        <v>0</v>
      </c>
      <c r="K244" s="38" t="str">
        <f t="shared" ca="1" si="46"/>
        <v/>
      </c>
      <c r="L244" s="32" t="str">
        <f t="shared" ca="1" si="47"/>
        <v>19000100</v>
      </c>
      <c r="M244" s="39">
        <f t="shared" ca="1" si="48"/>
        <v>0</v>
      </c>
      <c r="N244" s="32">
        <f t="shared" ca="1" si="49"/>
        <v>0</v>
      </c>
      <c r="O244" s="40" t="str">
        <f>IF(申込書!$D$15=0,"",申込書!$D$15)</f>
        <v/>
      </c>
    </row>
    <row r="245" spans="1:15">
      <c r="A245" s="31" t="s">
        <v>110</v>
      </c>
      <c r="B245" s="32">
        <f t="shared" ca="1" si="35"/>
        <v>46105</v>
      </c>
      <c r="C245" s="33">
        <f t="shared" ca="1" si="39"/>
        <v>0</v>
      </c>
      <c r="D245" s="34">
        <v>243</v>
      </c>
      <c r="E245" s="33">
        <f t="shared" ca="1" si="36"/>
        <v>0</v>
      </c>
      <c r="F245" s="35" t="e">
        <f ca="1">VLOOKUP(E245,'照合用(年度更新)'!$A:$F,2,FALSE)</f>
        <v>#N/A</v>
      </c>
      <c r="G245" s="36">
        <f t="shared" ca="1" si="37"/>
        <v>0</v>
      </c>
      <c r="H245" s="31"/>
      <c r="I245" s="37">
        <f t="shared" ca="1" si="38"/>
        <v>0</v>
      </c>
      <c r="J245" s="38">
        <f t="shared" ca="1" si="45"/>
        <v>0</v>
      </c>
      <c r="K245" s="38" t="str">
        <f t="shared" ca="1" si="46"/>
        <v/>
      </c>
      <c r="L245" s="32" t="str">
        <f t="shared" ca="1" si="47"/>
        <v>19000100</v>
      </c>
      <c r="M245" s="39">
        <f t="shared" ca="1" si="48"/>
        <v>0</v>
      </c>
      <c r="N245" s="32">
        <f t="shared" ca="1" si="49"/>
        <v>0</v>
      </c>
      <c r="O245" s="40" t="str">
        <f>IF(申込書!$D$15=0,"",申込書!$D$15)</f>
        <v/>
      </c>
    </row>
    <row r="246" spans="1:15">
      <c r="A246" s="31" t="s">
        <v>110</v>
      </c>
      <c r="B246" s="32">
        <f t="shared" ca="1" si="35"/>
        <v>46105</v>
      </c>
      <c r="C246" s="33">
        <f t="shared" ca="1" si="39"/>
        <v>0</v>
      </c>
      <c r="D246" s="34">
        <v>244</v>
      </c>
      <c r="E246" s="33">
        <f t="shared" ca="1" si="36"/>
        <v>0</v>
      </c>
      <c r="F246" s="35" t="e">
        <f ca="1">VLOOKUP(E246,'照合用(年度更新)'!$A:$F,2,FALSE)</f>
        <v>#N/A</v>
      </c>
      <c r="G246" s="36">
        <f t="shared" ca="1" si="37"/>
        <v>0</v>
      </c>
      <c r="H246" s="31"/>
      <c r="I246" s="37">
        <f t="shared" ca="1" si="38"/>
        <v>0</v>
      </c>
      <c r="J246" s="38">
        <f t="shared" ca="1" si="45"/>
        <v>0</v>
      </c>
      <c r="K246" s="38" t="str">
        <f t="shared" ca="1" si="46"/>
        <v/>
      </c>
      <c r="L246" s="32" t="str">
        <f t="shared" ca="1" si="47"/>
        <v>19000100</v>
      </c>
      <c r="M246" s="39">
        <f t="shared" ca="1" si="48"/>
        <v>0</v>
      </c>
      <c r="N246" s="32">
        <f t="shared" ca="1" si="49"/>
        <v>0</v>
      </c>
      <c r="O246" s="40" t="str">
        <f>IF(申込書!$D$15=0,"",申込書!$D$15)</f>
        <v/>
      </c>
    </row>
    <row r="247" spans="1:15">
      <c r="A247" s="31" t="s">
        <v>110</v>
      </c>
      <c r="B247" s="32">
        <f t="shared" ca="1" si="35"/>
        <v>46105</v>
      </c>
      <c r="C247" s="33">
        <f t="shared" ca="1" si="39"/>
        <v>0</v>
      </c>
      <c r="D247" s="34">
        <v>245</v>
      </c>
      <c r="E247" s="33">
        <f t="shared" ca="1" si="36"/>
        <v>0</v>
      </c>
      <c r="F247" s="35" t="e">
        <f ca="1">VLOOKUP(E247,'照合用(年度更新)'!$A:$F,2,FALSE)</f>
        <v>#N/A</v>
      </c>
      <c r="G247" s="36">
        <f t="shared" ca="1" si="37"/>
        <v>0</v>
      </c>
      <c r="H247" s="31"/>
      <c r="I247" s="37">
        <f t="shared" ca="1" si="38"/>
        <v>0</v>
      </c>
      <c r="J247" s="38">
        <f t="shared" ca="1" si="45"/>
        <v>0</v>
      </c>
      <c r="K247" s="38" t="str">
        <f t="shared" ca="1" si="46"/>
        <v/>
      </c>
      <c r="L247" s="32" t="str">
        <f t="shared" ca="1" si="47"/>
        <v>19000100</v>
      </c>
      <c r="M247" s="39">
        <f t="shared" ca="1" si="48"/>
        <v>0</v>
      </c>
      <c r="N247" s="32">
        <f t="shared" ca="1" si="49"/>
        <v>0</v>
      </c>
      <c r="O247" s="40" t="str">
        <f>IF(申込書!$D$15=0,"",申込書!$D$15)</f>
        <v/>
      </c>
    </row>
    <row r="248" spans="1:15">
      <c r="A248" s="31" t="s">
        <v>110</v>
      </c>
      <c r="B248" s="32">
        <f t="shared" ca="1" si="35"/>
        <v>46105</v>
      </c>
      <c r="C248" s="33">
        <f t="shared" ca="1" si="39"/>
        <v>0</v>
      </c>
      <c r="D248" s="34">
        <v>246</v>
      </c>
      <c r="E248" s="33">
        <f t="shared" ca="1" si="36"/>
        <v>0</v>
      </c>
      <c r="F248" s="35" t="e">
        <f ca="1">VLOOKUP(E248,'照合用(年度更新)'!$A:$F,2,FALSE)</f>
        <v>#N/A</v>
      </c>
      <c r="G248" s="36">
        <f t="shared" ca="1" si="37"/>
        <v>0</v>
      </c>
      <c r="H248" s="31"/>
      <c r="I248" s="37">
        <f t="shared" ca="1" si="38"/>
        <v>0</v>
      </c>
      <c r="J248" s="38">
        <f t="shared" ca="1" si="45"/>
        <v>0</v>
      </c>
      <c r="K248" s="38" t="str">
        <f t="shared" ca="1" si="46"/>
        <v/>
      </c>
      <c r="L248" s="32" t="str">
        <f t="shared" ca="1" si="47"/>
        <v>19000100</v>
      </c>
      <c r="M248" s="39">
        <f t="shared" ca="1" si="48"/>
        <v>0</v>
      </c>
      <c r="N248" s="32">
        <f t="shared" ca="1" si="49"/>
        <v>0</v>
      </c>
      <c r="O248" s="40" t="str">
        <f>IF(申込書!$D$15=0,"",申込書!$D$15)</f>
        <v/>
      </c>
    </row>
    <row r="249" spans="1:15">
      <c r="A249" s="31" t="s">
        <v>110</v>
      </c>
      <c r="B249" s="32">
        <f t="shared" ca="1" si="35"/>
        <v>46105</v>
      </c>
      <c r="C249" s="33">
        <f t="shared" ca="1" si="39"/>
        <v>0</v>
      </c>
      <c r="D249" s="34">
        <v>247</v>
      </c>
      <c r="E249" s="33">
        <f t="shared" ca="1" si="36"/>
        <v>0</v>
      </c>
      <c r="F249" s="35" t="e">
        <f ca="1">VLOOKUP(E249,'照合用(年度更新)'!$A:$F,2,FALSE)</f>
        <v>#N/A</v>
      </c>
      <c r="G249" s="36">
        <f t="shared" ca="1" si="37"/>
        <v>0</v>
      </c>
      <c r="H249" s="31"/>
      <c r="I249" s="37">
        <f t="shared" ca="1" si="38"/>
        <v>0</v>
      </c>
      <c r="J249" s="38">
        <f t="shared" ca="1" si="45"/>
        <v>0</v>
      </c>
      <c r="K249" s="38" t="str">
        <f t="shared" ca="1" si="46"/>
        <v/>
      </c>
      <c r="L249" s="32" t="str">
        <f t="shared" ca="1" si="47"/>
        <v>19000100</v>
      </c>
      <c r="M249" s="39">
        <f t="shared" ca="1" si="48"/>
        <v>0</v>
      </c>
      <c r="N249" s="32">
        <f t="shared" ca="1" si="49"/>
        <v>0</v>
      </c>
      <c r="O249" s="40" t="str">
        <f>IF(申込書!$D$15=0,"",申込書!$D$15)</f>
        <v/>
      </c>
    </row>
    <row r="250" spans="1:15">
      <c r="A250" s="31" t="s">
        <v>110</v>
      </c>
      <c r="B250" s="32">
        <f t="shared" ca="1" si="35"/>
        <v>46105</v>
      </c>
      <c r="C250" s="33">
        <f t="shared" ca="1" si="39"/>
        <v>0</v>
      </c>
      <c r="D250" s="34">
        <v>248</v>
      </c>
      <c r="E250" s="33">
        <f t="shared" ca="1" si="36"/>
        <v>0</v>
      </c>
      <c r="F250" s="35" t="e">
        <f ca="1">VLOOKUP(E250,'照合用(年度更新)'!$A:$F,2,FALSE)</f>
        <v>#N/A</v>
      </c>
      <c r="G250" s="36">
        <f t="shared" ca="1" si="37"/>
        <v>0</v>
      </c>
      <c r="H250" s="31"/>
      <c r="I250" s="37">
        <f t="shared" ca="1" si="38"/>
        <v>0</v>
      </c>
      <c r="J250" s="38">
        <f t="shared" ca="1" si="45"/>
        <v>0</v>
      </c>
      <c r="K250" s="38" t="str">
        <f t="shared" ca="1" si="46"/>
        <v/>
      </c>
      <c r="L250" s="32" t="str">
        <f t="shared" ca="1" si="47"/>
        <v>19000100</v>
      </c>
      <c r="M250" s="39">
        <f t="shared" ca="1" si="48"/>
        <v>0</v>
      </c>
      <c r="N250" s="32">
        <f t="shared" ca="1" si="49"/>
        <v>0</v>
      </c>
      <c r="O250" s="40" t="str">
        <f>IF(申込書!$D$15=0,"",申込書!$D$15)</f>
        <v/>
      </c>
    </row>
    <row r="251" spans="1:15">
      <c r="A251" s="31" t="s">
        <v>110</v>
      </c>
      <c r="B251" s="32">
        <f t="shared" ca="1" si="35"/>
        <v>46105</v>
      </c>
      <c r="C251" s="33">
        <f t="shared" ca="1" si="39"/>
        <v>0</v>
      </c>
      <c r="D251" s="34">
        <v>249</v>
      </c>
      <c r="E251" s="33">
        <f t="shared" ca="1" si="36"/>
        <v>0</v>
      </c>
      <c r="F251" s="35" t="e">
        <f ca="1">VLOOKUP(E251,'照合用(年度更新)'!$A:$F,2,FALSE)</f>
        <v>#N/A</v>
      </c>
      <c r="G251" s="36">
        <f t="shared" ca="1" si="37"/>
        <v>0</v>
      </c>
      <c r="H251" s="31"/>
      <c r="I251" s="37">
        <f t="shared" ca="1" si="38"/>
        <v>0</v>
      </c>
      <c r="J251" s="38">
        <f t="shared" ca="1" si="45"/>
        <v>0</v>
      </c>
      <c r="K251" s="38" t="str">
        <f t="shared" ca="1" si="46"/>
        <v/>
      </c>
      <c r="L251" s="32" t="str">
        <f t="shared" ca="1" si="47"/>
        <v>19000100</v>
      </c>
      <c r="M251" s="39">
        <f t="shared" ca="1" si="48"/>
        <v>0</v>
      </c>
      <c r="N251" s="32">
        <f t="shared" ca="1" si="49"/>
        <v>0</v>
      </c>
      <c r="O251" s="40" t="str">
        <f>IF(申込書!$D$15=0,"",申込書!$D$15)</f>
        <v/>
      </c>
    </row>
    <row r="252" spans="1:15">
      <c r="A252" s="31" t="s">
        <v>110</v>
      </c>
      <c r="B252" s="32">
        <f t="shared" ca="1" si="35"/>
        <v>46105</v>
      </c>
      <c r="C252" s="33">
        <f t="shared" ca="1" si="39"/>
        <v>0</v>
      </c>
      <c r="D252" s="34">
        <v>250</v>
      </c>
      <c r="E252" s="33">
        <f t="shared" ca="1" si="36"/>
        <v>0</v>
      </c>
      <c r="F252" s="35" t="e">
        <f ca="1">VLOOKUP(E252,'照合用(年度更新)'!$A:$F,2,FALSE)</f>
        <v>#N/A</v>
      </c>
      <c r="G252" s="36">
        <f t="shared" ca="1" si="37"/>
        <v>0</v>
      </c>
      <c r="H252" s="31"/>
      <c r="I252" s="37">
        <f t="shared" ca="1" si="38"/>
        <v>0</v>
      </c>
      <c r="J252" s="38">
        <f t="shared" ca="1" si="45"/>
        <v>0</v>
      </c>
      <c r="K252" s="38" t="str">
        <f t="shared" ca="1" si="46"/>
        <v/>
      </c>
      <c r="L252" s="32" t="str">
        <f t="shared" ca="1" si="47"/>
        <v>19000100</v>
      </c>
      <c r="M252" s="39">
        <f t="shared" ca="1" si="48"/>
        <v>0</v>
      </c>
      <c r="N252" s="32">
        <f t="shared" ca="1" si="49"/>
        <v>0</v>
      </c>
      <c r="O252" s="40" t="str">
        <f>IF(申込書!$D$15=0,"",申込書!$D$15)</f>
        <v/>
      </c>
    </row>
  </sheetData>
  <autoFilter ref="A2:O142" xr:uid="{00000000-0009-0000-0000-000002000000}"/>
  <phoneticPr fontId="3"/>
  <dataValidations count="3">
    <dataValidation imeMode="off" allowBlank="1" showInputMessage="1" showErrorMessage="1" sqref="K2:L2 N2 C2:H2" xr:uid="{00000000-0002-0000-0200-000000000000}"/>
    <dataValidation imeMode="hiragana" allowBlank="1" showInputMessage="1" showErrorMessage="1" sqref="J2" xr:uid="{00000000-0002-0000-0200-000001000000}"/>
    <dataValidation type="list" imeMode="fullAlpha" allowBlank="1" sqref="M2" xr:uid="{00000000-0002-0000-0200-000002000000}">
      <formula1>"A,B,C,D,E"</formula1>
    </dataValidation>
  </dataValidations>
  <pageMargins left="0.31496062992125984" right="0.27559055118110237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45"/>
  <sheetViews>
    <sheetView workbookViewId="0">
      <selection activeCell="C18" sqref="C18"/>
    </sheetView>
  </sheetViews>
  <sheetFormatPr defaultRowHeight="16.149999999999999" customHeight="1"/>
  <cols>
    <col min="1" max="1" width="43.25" customWidth="1"/>
    <col min="2" max="2" width="11" customWidth="1"/>
    <col min="4" max="4" width="38.125" style="6" customWidth="1"/>
    <col min="5" max="5" width="35.625" style="6" customWidth="1"/>
    <col min="7" max="7" width="4.25" customWidth="1"/>
    <col min="46" max="46" width="11.375" style="6" customWidth="1"/>
    <col min="47" max="63" width="8.75" style="6"/>
  </cols>
  <sheetData>
    <row r="1" spans="1:63" ht="16.149999999999999" customHeight="1">
      <c r="A1" t="s">
        <v>18</v>
      </c>
      <c r="F1" s="6" t="s">
        <v>84</v>
      </c>
      <c r="H1" t="s">
        <v>213</v>
      </c>
      <c r="I1" t="s">
        <v>24</v>
      </c>
      <c r="J1" t="s">
        <v>26</v>
      </c>
      <c r="K1" t="s">
        <v>29</v>
      </c>
      <c r="L1" t="s">
        <v>289</v>
      </c>
      <c r="M1" t="s">
        <v>32</v>
      </c>
      <c r="N1" t="s">
        <v>210</v>
      </c>
      <c r="O1" t="s">
        <v>194</v>
      </c>
      <c r="P1" t="s">
        <v>36</v>
      </c>
      <c r="Q1" t="s">
        <v>233</v>
      </c>
      <c r="R1" t="s">
        <v>195</v>
      </c>
      <c r="S1" t="s">
        <v>41</v>
      </c>
      <c r="T1" t="s">
        <v>43</v>
      </c>
      <c r="U1" t="s">
        <v>45</v>
      </c>
      <c r="V1" t="s">
        <v>47</v>
      </c>
      <c r="W1" t="s">
        <v>49</v>
      </c>
      <c r="X1" t="s">
        <v>51</v>
      </c>
      <c r="Y1" t="s">
        <v>52</v>
      </c>
      <c r="AA1" s="166" t="s">
        <v>20</v>
      </c>
      <c r="AB1" s="166" t="s">
        <v>24</v>
      </c>
      <c r="AC1" s="166" t="s">
        <v>26</v>
      </c>
      <c r="AD1" s="166" t="s">
        <v>29</v>
      </c>
      <c r="AE1" s="166" t="s">
        <v>289</v>
      </c>
      <c r="AF1" s="166" t="s">
        <v>32</v>
      </c>
      <c r="AG1" s="166" t="s">
        <v>210</v>
      </c>
      <c r="AH1" s="166" t="s">
        <v>194</v>
      </c>
      <c r="AI1" s="166" t="s">
        <v>36</v>
      </c>
      <c r="AJ1" s="166" t="s">
        <v>38</v>
      </c>
      <c r="AK1" s="166" t="s">
        <v>195</v>
      </c>
      <c r="AL1" s="166" t="s">
        <v>41</v>
      </c>
      <c r="AM1" s="166" t="s">
        <v>43</v>
      </c>
      <c r="AN1" s="166" t="s">
        <v>45</v>
      </c>
      <c r="AO1" s="166" t="s">
        <v>47</v>
      </c>
      <c r="AP1" s="166" t="s">
        <v>49</v>
      </c>
      <c r="AQ1" s="166" t="s">
        <v>51</v>
      </c>
      <c r="AR1" s="166" t="s">
        <v>52</v>
      </c>
      <c r="AT1" s="176" t="s">
        <v>20</v>
      </c>
      <c r="AU1" s="176" t="s">
        <v>24</v>
      </c>
      <c r="AV1" s="176" t="s">
        <v>26</v>
      </c>
      <c r="AW1" s="176" t="s">
        <v>29</v>
      </c>
      <c r="AX1" s="176" t="s">
        <v>289</v>
      </c>
      <c r="AY1" s="176" t="s">
        <v>32</v>
      </c>
      <c r="AZ1" s="176" t="s">
        <v>210</v>
      </c>
      <c r="BA1" s="176" t="s">
        <v>194</v>
      </c>
      <c r="BB1" s="176" t="s">
        <v>36</v>
      </c>
      <c r="BC1" s="176" t="s">
        <v>38</v>
      </c>
      <c r="BD1" s="176" t="s">
        <v>195</v>
      </c>
      <c r="BE1" s="176" t="s">
        <v>41</v>
      </c>
      <c r="BF1" s="176" t="s">
        <v>43</v>
      </c>
      <c r="BG1" s="176" t="s">
        <v>45</v>
      </c>
      <c r="BH1" s="176" t="s">
        <v>47</v>
      </c>
      <c r="BI1" s="176" t="s">
        <v>49</v>
      </c>
      <c r="BJ1" s="176" t="s">
        <v>51</v>
      </c>
      <c r="BK1" s="176" t="s">
        <v>52</v>
      </c>
    </row>
    <row r="2" spans="1:63" ht="16.149999999999999" customHeight="1">
      <c r="A2" t="s">
        <v>190</v>
      </c>
      <c r="H2" t="s">
        <v>23</v>
      </c>
      <c r="I2" t="s">
        <v>23</v>
      </c>
      <c r="J2" t="s">
        <v>19</v>
      </c>
      <c r="K2" t="s">
        <v>19</v>
      </c>
      <c r="L2" t="s">
        <v>33</v>
      </c>
      <c r="M2" t="s">
        <v>23</v>
      </c>
      <c r="N2" t="s">
        <v>19</v>
      </c>
      <c r="O2" t="s">
        <v>23</v>
      </c>
      <c r="P2" t="s">
        <v>23</v>
      </c>
      <c r="Q2" t="s">
        <v>25</v>
      </c>
      <c r="R2" t="s">
        <v>23</v>
      </c>
      <c r="S2" t="s">
        <v>19</v>
      </c>
      <c r="T2" t="s">
        <v>19</v>
      </c>
      <c r="U2" t="s">
        <v>19</v>
      </c>
      <c r="V2" t="s">
        <v>19</v>
      </c>
      <c r="W2" t="s">
        <v>19</v>
      </c>
      <c r="X2" t="s">
        <v>19</v>
      </c>
      <c r="Y2" t="s">
        <v>30</v>
      </c>
      <c r="AA2" s="166" t="s">
        <v>23</v>
      </c>
      <c r="AB2" s="166" t="s">
        <v>23</v>
      </c>
      <c r="AC2" s="166" t="s">
        <v>19</v>
      </c>
      <c r="AD2" s="166" t="s">
        <v>19</v>
      </c>
      <c r="AE2" s="166" t="s">
        <v>33</v>
      </c>
      <c r="AF2" s="166" t="s">
        <v>23</v>
      </c>
      <c r="AG2" s="166" t="s">
        <v>19</v>
      </c>
      <c r="AH2" s="166" t="s">
        <v>23</v>
      </c>
      <c r="AI2" s="166" t="s">
        <v>23</v>
      </c>
      <c r="AJ2" s="166" t="s">
        <v>25</v>
      </c>
      <c r="AK2" s="166" t="s">
        <v>23</v>
      </c>
      <c r="AL2" s="166" t="s">
        <v>19</v>
      </c>
      <c r="AM2" s="166" t="s">
        <v>19</v>
      </c>
      <c r="AN2" s="166" t="s">
        <v>19</v>
      </c>
      <c r="AO2" s="166" t="s">
        <v>19</v>
      </c>
      <c r="AP2" s="166" t="s">
        <v>19</v>
      </c>
      <c r="AQ2" s="166" t="s">
        <v>19</v>
      </c>
      <c r="AR2" s="166" t="s">
        <v>30</v>
      </c>
      <c r="AT2" s="176" t="s">
        <v>265</v>
      </c>
      <c r="AU2" s="176" t="s">
        <v>265</v>
      </c>
      <c r="AV2" s="176" t="s">
        <v>266</v>
      </c>
      <c r="AW2" s="176" t="s">
        <v>286</v>
      </c>
      <c r="AX2" s="176" t="s">
        <v>280</v>
      </c>
      <c r="AY2" s="176" t="s">
        <v>265</v>
      </c>
      <c r="AZ2" s="176" t="s">
        <v>266</v>
      </c>
      <c r="BA2" s="176" t="s">
        <v>265</v>
      </c>
      <c r="BB2" s="176" t="s">
        <v>287</v>
      </c>
      <c r="BC2" s="176" t="s">
        <v>288</v>
      </c>
      <c r="BD2" s="176" t="s">
        <v>267</v>
      </c>
      <c r="BE2" s="176" t="s">
        <v>298</v>
      </c>
      <c r="BF2" s="176" t="s">
        <v>299</v>
      </c>
      <c r="BG2" s="176" t="s">
        <v>249</v>
      </c>
      <c r="BH2" s="176" t="s">
        <v>288</v>
      </c>
      <c r="BI2" s="176" t="s">
        <v>288</v>
      </c>
      <c r="BJ2" s="176" t="s">
        <v>238</v>
      </c>
      <c r="BK2" s="176" t="s">
        <v>263</v>
      </c>
    </row>
    <row r="3" spans="1:63" ht="16.149999999999999" customHeight="1">
      <c r="A3" t="s">
        <v>20</v>
      </c>
      <c r="B3">
        <v>1</v>
      </c>
      <c r="C3" t="s">
        <v>215</v>
      </c>
      <c r="D3" s="6" t="s">
        <v>21</v>
      </c>
      <c r="E3" s="6" t="s">
        <v>22</v>
      </c>
      <c r="F3" t="s">
        <v>19</v>
      </c>
      <c r="H3" t="s">
        <v>40</v>
      </c>
      <c r="I3" t="s">
        <v>40</v>
      </c>
      <c r="J3" t="s">
        <v>33</v>
      </c>
      <c r="K3" t="s">
        <v>23</v>
      </c>
      <c r="L3" t="s">
        <v>34</v>
      </c>
      <c r="M3" t="s">
        <v>25</v>
      </c>
      <c r="N3" t="s">
        <v>23</v>
      </c>
      <c r="O3" t="s">
        <v>25</v>
      </c>
      <c r="P3" t="s">
        <v>33</v>
      </c>
      <c r="Q3" t="s">
        <v>40</v>
      </c>
      <c r="R3" t="s">
        <v>25</v>
      </c>
      <c r="S3" t="s">
        <v>23</v>
      </c>
      <c r="T3" t="s">
        <v>23</v>
      </c>
      <c r="U3" t="s">
        <v>23</v>
      </c>
      <c r="V3" t="s">
        <v>30</v>
      </c>
      <c r="W3" t="s">
        <v>30</v>
      </c>
      <c r="X3" t="s">
        <v>23</v>
      </c>
      <c r="Y3" t="s">
        <v>31</v>
      </c>
      <c r="AA3" s="166" t="s">
        <v>40</v>
      </c>
      <c r="AB3" s="166" t="s">
        <v>40</v>
      </c>
      <c r="AC3" s="166" t="s">
        <v>33</v>
      </c>
      <c r="AD3" s="166" t="s">
        <v>23</v>
      </c>
      <c r="AE3" s="166" t="s">
        <v>34</v>
      </c>
      <c r="AF3" s="166" t="s">
        <v>25</v>
      </c>
      <c r="AG3" s="166" t="s">
        <v>23</v>
      </c>
      <c r="AH3" s="166" t="s">
        <v>25</v>
      </c>
      <c r="AI3" s="166" t="s">
        <v>33</v>
      </c>
      <c r="AJ3" s="166" t="s">
        <v>40</v>
      </c>
      <c r="AK3" s="166" t="s">
        <v>25</v>
      </c>
      <c r="AL3" s="166" t="s">
        <v>23</v>
      </c>
      <c r="AM3" s="166" t="s">
        <v>23</v>
      </c>
      <c r="AN3" s="166" t="s">
        <v>23</v>
      </c>
      <c r="AO3" s="166" t="s">
        <v>30</v>
      </c>
      <c r="AP3" s="166" t="s">
        <v>30</v>
      </c>
      <c r="AQ3" s="166" t="s">
        <v>23</v>
      </c>
      <c r="AR3" s="166" t="s">
        <v>31</v>
      </c>
      <c r="AT3" s="176" t="s">
        <v>271</v>
      </c>
      <c r="AU3" s="176" t="s">
        <v>271</v>
      </c>
      <c r="AV3" s="176" t="s">
        <v>268</v>
      </c>
      <c r="AW3" s="176" t="s">
        <v>287</v>
      </c>
      <c r="AX3" s="176" t="s">
        <v>281</v>
      </c>
      <c r="AY3" s="176" t="s">
        <v>288</v>
      </c>
      <c r="AZ3" s="176" t="s">
        <v>265</v>
      </c>
      <c r="BA3" s="176" t="s">
        <v>270</v>
      </c>
      <c r="BB3" s="176" t="s">
        <v>294</v>
      </c>
      <c r="BC3" s="176" t="s">
        <v>291</v>
      </c>
      <c r="BD3" s="176" t="s">
        <v>288</v>
      </c>
      <c r="BE3" s="176" t="s">
        <v>258</v>
      </c>
      <c r="BF3" s="176" t="s">
        <v>300</v>
      </c>
      <c r="BG3" s="176" t="s">
        <v>261</v>
      </c>
      <c r="BH3" s="176" t="s">
        <v>291</v>
      </c>
      <c r="BI3" s="176" t="s">
        <v>291</v>
      </c>
      <c r="BJ3" s="176" t="s">
        <v>257</v>
      </c>
      <c r="BK3" s="176" t="s">
        <v>264</v>
      </c>
    </row>
    <row r="4" spans="1:63" ht="16.149999999999999" customHeight="1">
      <c r="A4" t="s">
        <v>24</v>
      </c>
      <c r="B4">
        <v>2</v>
      </c>
      <c r="C4" t="s">
        <v>216</v>
      </c>
      <c r="D4" s="6" t="s">
        <v>21</v>
      </c>
      <c r="E4" s="6" t="s">
        <v>22</v>
      </c>
      <c r="F4" t="s">
        <v>23</v>
      </c>
      <c r="H4" t="s">
        <v>42</v>
      </c>
      <c r="I4" t="s">
        <v>42</v>
      </c>
      <c r="J4" t="s">
        <v>34</v>
      </c>
      <c r="K4" t="s">
        <v>25</v>
      </c>
      <c r="L4" t="s">
        <v>40</v>
      </c>
      <c r="M4" t="s">
        <v>28</v>
      </c>
      <c r="N4" t="s">
        <v>25</v>
      </c>
      <c r="O4" t="s">
        <v>40</v>
      </c>
      <c r="P4" t="s">
        <v>25</v>
      </c>
      <c r="Q4" t="s">
        <v>42</v>
      </c>
      <c r="R4" t="s">
        <v>40</v>
      </c>
      <c r="S4" t="s">
        <v>25</v>
      </c>
      <c r="U4" t="s">
        <v>25</v>
      </c>
      <c r="V4" t="s">
        <v>23</v>
      </c>
      <c r="W4" t="s">
        <v>23</v>
      </c>
      <c r="X4" t="s">
        <v>25</v>
      </c>
      <c r="Y4" t="s">
        <v>23</v>
      </c>
      <c r="AA4" s="166" t="s">
        <v>42</v>
      </c>
      <c r="AB4" s="166" t="s">
        <v>42</v>
      </c>
      <c r="AC4" s="166" t="s">
        <v>34</v>
      </c>
      <c r="AD4" s="166" t="s">
        <v>25</v>
      </c>
      <c r="AE4" s="166" t="s">
        <v>40</v>
      </c>
      <c r="AF4" s="166" t="s">
        <v>28</v>
      </c>
      <c r="AG4" s="166" t="s">
        <v>25</v>
      </c>
      <c r="AH4" s="166" t="s">
        <v>40</v>
      </c>
      <c r="AI4" s="166" t="s">
        <v>25</v>
      </c>
      <c r="AJ4" s="166" t="s">
        <v>42</v>
      </c>
      <c r="AK4" s="166" t="s">
        <v>40</v>
      </c>
      <c r="AL4" s="166" t="s">
        <v>25</v>
      </c>
      <c r="AM4" s="166"/>
      <c r="AN4" s="166" t="s">
        <v>25</v>
      </c>
      <c r="AO4" s="166" t="s">
        <v>23</v>
      </c>
      <c r="AP4" s="166" t="s">
        <v>23</v>
      </c>
      <c r="AQ4" s="166" t="s">
        <v>25</v>
      </c>
      <c r="AR4" s="166" t="s">
        <v>23</v>
      </c>
      <c r="AT4" s="176" t="s">
        <v>275</v>
      </c>
      <c r="AU4" s="176" t="s">
        <v>275</v>
      </c>
      <c r="AV4" s="176" t="s">
        <v>269</v>
      </c>
      <c r="AW4" s="176" t="s">
        <v>288</v>
      </c>
      <c r="AX4" s="176" t="s">
        <v>282</v>
      </c>
      <c r="AY4" s="176" t="s">
        <v>243</v>
      </c>
      <c r="AZ4" s="176" t="s">
        <v>270</v>
      </c>
      <c r="BA4" s="176" t="s">
        <v>291</v>
      </c>
      <c r="BB4" s="176" t="s">
        <v>288</v>
      </c>
      <c r="BC4" s="176" t="s">
        <v>292</v>
      </c>
      <c r="BD4" s="176" t="s">
        <v>291</v>
      </c>
      <c r="BE4" s="176" t="s">
        <v>259</v>
      </c>
      <c r="BF4" s="176"/>
      <c r="BG4" s="176" t="s">
        <v>259</v>
      </c>
      <c r="BH4" s="176" t="s">
        <v>295</v>
      </c>
      <c r="BI4" s="176" t="s">
        <v>299</v>
      </c>
      <c r="BJ4" s="176" t="s">
        <v>259</v>
      </c>
      <c r="BK4" s="176" t="s">
        <v>257</v>
      </c>
    </row>
    <row r="5" spans="1:63" ht="16.149999999999999" customHeight="1">
      <c r="A5" t="s">
        <v>26</v>
      </c>
      <c r="B5">
        <v>3</v>
      </c>
      <c r="C5" t="s">
        <v>217</v>
      </c>
      <c r="D5" s="6" t="s">
        <v>27</v>
      </c>
      <c r="E5" s="6" t="s">
        <v>187</v>
      </c>
      <c r="F5" t="s">
        <v>25</v>
      </c>
      <c r="H5" t="s">
        <v>234</v>
      </c>
      <c r="I5" t="s">
        <v>234</v>
      </c>
      <c r="J5" t="s">
        <v>35</v>
      </c>
      <c r="K5" t="s">
        <v>40</v>
      </c>
      <c r="L5" t="s">
        <v>42</v>
      </c>
      <c r="N5" t="s">
        <v>28</v>
      </c>
      <c r="O5" t="s">
        <v>42</v>
      </c>
      <c r="P5" t="s">
        <v>40</v>
      </c>
      <c r="Q5" t="s">
        <v>28</v>
      </c>
      <c r="R5" t="s">
        <v>44</v>
      </c>
      <c r="S5" t="s">
        <v>28</v>
      </c>
      <c r="U5" t="s">
        <v>28</v>
      </c>
      <c r="V5" t="s">
        <v>33</v>
      </c>
      <c r="W5" t="s">
        <v>33</v>
      </c>
      <c r="X5" t="s">
        <v>44</v>
      </c>
      <c r="AA5" s="166" t="s">
        <v>234</v>
      </c>
      <c r="AB5" s="166" t="s">
        <v>234</v>
      </c>
      <c r="AC5" s="166" t="s">
        <v>35</v>
      </c>
      <c r="AD5" s="166" t="s">
        <v>40</v>
      </c>
      <c r="AE5" s="166" t="s">
        <v>42</v>
      </c>
      <c r="AF5" s="166"/>
      <c r="AG5" s="166" t="s">
        <v>28</v>
      </c>
      <c r="AH5" s="166" t="s">
        <v>42</v>
      </c>
      <c r="AI5" s="166" t="s">
        <v>40</v>
      </c>
      <c r="AJ5" s="166" t="s">
        <v>28</v>
      </c>
      <c r="AK5" s="166" t="s">
        <v>86</v>
      </c>
      <c r="AL5" s="166" t="s">
        <v>28</v>
      </c>
      <c r="AM5" s="166"/>
      <c r="AN5" s="166" t="s">
        <v>28</v>
      </c>
      <c r="AO5" s="166" t="s">
        <v>33</v>
      </c>
      <c r="AP5" s="166" t="s">
        <v>33</v>
      </c>
      <c r="AQ5" s="166" t="s">
        <v>44</v>
      </c>
      <c r="AR5" s="166"/>
      <c r="AT5" s="176" t="s">
        <v>274</v>
      </c>
      <c r="AU5" s="176" t="s">
        <v>274</v>
      </c>
      <c r="AV5" s="176" t="s">
        <v>239</v>
      </c>
      <c r="AW5" s="176" t="s">
        <v>272</v>
      </c>
      <c r="AX5" s="176" t="s">
        <v>283</v>
      </c>
      <c r="AY5" s="176"/>
      <c r="AZ5" s="176" t="s">
        <v>244</v>
      </c>
      <c r="BA5" s="176" t="s">
        <v>292</v>
      </c>
      <c r="BB5" s="176" t="s">
        <v>291</v>
      </c>
      <c r="BC5" s="176" t="s">
        <v>295</v>
      </c>
      <c r="BD5" s="176" t="s">
        <v>250</v>
      </c>
      <c r="BE5" s="176" t="s">
        <v>260</v>
      </c>
      <c r="BF5" s="176"/>
      <c r="BG5" s="176" t="s">
        <v>262</v>
      </c>
      <c r="BH5" s="180" t="s">
        <v>304</v>
      </c>
      <c r="BI5" s="176" t="s">
        <v>297</v>
      </c>
      <c r="BJ5" s="176" t="s">
        <v>291</v>
      </c>
      <c r="BK5" s="176"/>
    </row>
    <row r="6" spans="1:63" ht="16.149999999999999" customHeight="1">
      <c r="A6" t="s">
        <v>29</v>
      </c>
      <c r="B6">
        <v>4</v>
      </c>
      <c r="C6" t="s">
        <v>218</v>
      </c>
      <c r="D6" s="6" t="s">
        <v>211</v>
      </c>
      <c r="E6" s="6" t="s">
        <v>187</v>
      </c>
      <c r="F6" t="s">
        <v>28</v>
      </c>
      <c r="H6" t="s">
        <v>235</v>
      </c>
      <c r="I6" t="s">
        <v>235</v>
      </c>
      <c r="J6" t="s">
        <v>37</v>
      </c>
      <c r="K6" t="s">
        <v>28</v>
      </c>
      <c r="L6" t="s">
        <v>44</v>
      </c>
      <c r="N6" t="s">
        <v>85</v>
      </c>
      <c r="O6" t="s">
        <v>28</v>
      </c>
      <c r="P6" t="s">
        <v>42</v>
      </c>
      <c r="Q6" t="s">
        <v>44</v>
      </c>
      <c r="R6" t="s">
        <v>46</v>
      </c>
      <c r="V6" t="s">
        <v>25</v>
      </c>
      <c r="X6" t="s">
        <v>46</v>
      </c>
      <c r="AA6" s="166" t="s">
        <v>235</v>
      </c>
      <c r="AB6" s="166" t="s">
        <v>235</v>
      </c>
      <c r="AC6" s="166" t="s">
        <v>37</v>
      </c>
      <c r="AD6" s="166" t="s">
        <v>28</v>
      </c>
      <c r="AE6" s="166" t="s">
        <v>44</v>
      </c>
      <c r="AF6" s="166"/>
      <c r="AG6" s="166" t="s">
        <v>85</v>
      </c>
      <c r="AH6" s="166" t="s">
        <v>28</v>
      </c>
      <c r="AI6" s="166" t="s">
        <v>42</v>
      </c>
      <c r="AJ6" s="166" t="s">
        <v>44</v>
      </c>
      <c r="AK6" s="166" t="s">
        <v>53</v>
      </c>
      <c r="AL6" s="166"/>
      <c r="AM6" s="166"/>
      <c r="AN6" s="166"/>
      <c r="AO6" s="166" t="s">
        <v>25</v>
      </c>
      <c r="AP6" s="166"/>
      <c r="AQ6" s="166" t="s">
        <v>46</v>
      </c>
      <c r="AR6" s="166"/>
      <c r="AT6" s="176" t="s">
        <v>273</v>
      </c>
      <c r="AU6" s="176" t="s">
        <v>273</v>
      </c>
      <c r="AV6" s="176" t="s">
        <v>240</v>
      </c>
      <c r="AW6" s="176" t="s">
        <v>243</v>
      </c>
      <c r="AX6" s="176" t="s">
        <v>284</v>
      </c>
      <c r="AY6" s="176"/>
      <c r="AZ6" s="176" t="s">
        <v>245</v>
      </c>
      <c r="BA6" s="176" t="s">
        <v>243</v>
      </c>
      <c r="BB6" s="176" t="s">
        <v>292</v>
      </c>
      <c r="BC6" s="176" t="s">
        <v>296</v>
      </c>
      <c r="BD6" s="176" t="s">
        <v>251</v>
      </c>
      <c r="BE6" s="176"/>
      <c r="BF6" s="176"/>
      <c r="BG6" s="176"/>
      <c r="BH6" s="176" t="s">
        <v>301</v>
      </c>
      <c r="BI6" s="176"/>
      <c r="BJ6" s="176" t="s">
        <v>307</v>
      </c>
      <c r="BK6" s="176"/>
    </row>
    <row r="7" spans="1:63" ht="16.149999999999999" customHeight="1">
      <c r="A7" t="s">
        <v>214</v>
      </c>
      <c r="B7">
        <v>5</v>
      </c>
      <c r="C7" t="s">
        <v>219</v>
      </c>
      <c r="D7" s="6" t="s">
        <v>27</v>
      </c>
      <c r="E7" s="6" t="s">
        <v>187</v>
      </c>
      <c r="F7" t="s">
        <v>85</v>
      </c>
      <c r="H7" t="s">
        <v>44</v>
      </c>
      <c r="I7" t="s">
        <v>44</v>
      </c>
      <c r="J7" t="s">
        <v>39</v>
      </c>
      <c r="K7" t="s">
        <v>44</v>
      </c>
      <c r="L7" t="s">
        <v>46</v>
      </c>
      <c r="N7" t="s">
        <v>197</v>
      </c>
      <c r="O7" t="s">
        <v>44</v>
      </c>
      <c r="P7" t="s">
        <v>28</v>
      </c>
      <c r="Q7" t="s">
        <v>85</v>
      </c>
      <c r="R7" t="s">
        <v>48</v>
      </c>
      <c r="V7" t="s">
        <v>44</v>
      </c>
      <c r="X7" t="s">
        <v>86</v>
      </c>
      <c r="AA7" s="166" t="s">
        <v>44</v>
      </c>
      <c r="AB7" s="166" t="s">
        <v>44</v>
      </c>
      <c r="AC7" s="166" t="s">
        <v>39</v>
      </c>
      <c r="AD7" s="166" t="s">
        <v>44</v>
      </c>
      <c r="AE7" s="166" t="s">
        <v>46</v>
      </c>
      <c r="AF7" s="166"/>
      <c r="AG7" s="166" t="s">
        <v>237</v>
      </c>
      <c r="AH7" s="166" t="s">
        <v>44</v>
      </c>
      <c r="AI7" s="166" t="s">
        <v>28</v>
      </c>
      <c r="AJ7" s="166" t="s">
        <v>85</v>
      </c>
      <c r="AK7" s="166" t="s">
        <v>54</v>
      </c>
      <c r="AL7" s="166"/>
      <c r="AM7" s="166"/>
      <c r="AN7" s="166"/>
      <c r="AO7" s="166" t="s">
        <v>44</v>
      </c>
      <c r="AP7" s="166"/>
      <c r="AQ7" s="166" t="s">
        <v>86</v>
      </c>
      <c r="AR7" s="166"/>
      <c r="AT7" s="176" t="s">
        <v>238</v>
      </c>
      <c r="AU7" s="176" t="s">
        <v>238</v>
      </c>
      <c r="AV7" s="176" t="s">
        <v>241</v>
      </c>
      <c r="AW7" s="176" t="s">
        <v>279</v>
      </c>
      <c r="AX7" s="176" t="s">
        <v>285</v>
      </c>
      <c r="AY7" s="176"/>
      <c r="AZ7" s="176" t="s">
        <v>246</v>
      </c>
      <c r="BA7" s="176" t="s">
        <v>293</v>
      </c>
      <c r="BB7" s="176" t="s">
        <v>247</v>
      </c>
      <c r="BC7" s="176" t="s">
        <v>297</v>
      </c>
      <c r="BD7" s="176" t="s">
        <v>252</v>
      </c>
      <c r="BE7" s="176"/>
      <c r="BF7" s="176"/>
      <c r="BG7" s="176"/>
      <c r="BH7" s="176" t="s">
        <v>303</v>
      </c>
      <c r="BI7" s="176"/>
      <c r="BJ7" s="181" t="s">
        <v>309</v>
      </c>
      <c r="BK7" s="176"/>
    </row>
    <row r="8" spans="1:63" ht="16.149999999999999" customHeight="1">
      <c r="A8" t="s">
        <v>32</v>
      </c>
      <c r="B8">
        <v>6</v>
      </c>
      <c r="C8" t="s">
        <v>220</v>
      </c>
      <c r="D8" s="6" t="s">
        <v>27</v>
      </c>
      <c r="E8" s="6" t="s">
        <v>187</v>
      </c>
      <c r="F8" t="s">
        <v>197</v>
      </c>
      <c r="H8" t="s">
        <v>46</v>
      </c>
      <c r="I8" t="s">
        <v>46</v>
      </c>
      <c r="J8" t="s">
        <v>40</v>
      </c>
      <c r="P8" t="s">
        <v>85</v>
      </c>
      <c r="R8" t="s">
        <v>50</v>
      </c>
      <c r="V8" t="s">
        <v>46</v>
      </c>
      <c r="X8" t="s">
        <v>53</v>
      </c>
      <c r="AA8" s="166" t="s">
        <v>46</v>
      </c>
      <c r="AB8" s="166" t="s">
        <v>46</v>
      </c>
      <c r="AC8" s="166" t="s">
        <v>40</v>
      </c>
      <c r="AD8" s="166"/>
      <c r="AE8" s="166"/>
      <c r="AF8" s="166"/>
      <c r="AG8" s="166"/>
      <c r="AH8" s="166"/>
      <c r="AI8" s="166" t="s">
        <v>85</v>
      </c>
      <c r="AJ8" s="166"/>
      <c r="AK8" s="166" t="s">
        <v>55</v>
      </c>
      <c r="AL8" s="166"/>
      <c r="AM8" s="166"/>
      <c r="AN8" s="166"/>
      <c r="AO8" s="166" t="s">
        <v>46</v>
      </c>
      <c r="AP8" s="166"/>
      <c r="AQ8" s="166" t="s">
        <v>53</v>
      </c>
      <c r="AR8" s="166"/>
      <c r="AT8" s="176" t="s">
        <v>276</v>
      </c>
      <c r="AU8" s="176" t="s">
        <v>276</v>
      </c>
      <c r="AV8" s="176" t="s">
        <v>270</v>
      </c>
      <c r="AW8" s="176"/>
      <c r="AX8" s="176"/>
      <c r="AY8" s="176"/>
      <c r="AZ8" s="176"/>
      <c r="BA8" s="176"/>
      <c r="BB8" s="176" t="s">
        <v>248</v>
      </c>
      <c r="BC8" s="176"/>
      <c r="BD8" s="176" t="s">
        <v>253</v>
      </c>
      <c r="BE8" s="176"/>
      <c r="BF8" s="176"/>
      <c r="BG8" s="176"/>
      <c r="BH8" s="176" t="s">
        <v>302</v>
      </c>
      <c r="BI8" s="176"/>
      <c r="BJ8" s="181" t="s">
        <v>308</v>
      </c>
      <c r="BK8" s="176"/>
    </row>
    <row r="9" spans="1:63" ht="16.149999999999999" customHeight="1">
      <c r="A9" t="s">
        <v>210</v>
      </c>
      <c r="B9">
        <v>7</v>
      </c>
      <c r="C9" t="s">
        <v>221</v>
      </c>
      <c r="D9" s="6" t="s">
        <v>27</v>
      </c>
      <c r="E9" s="6" t="s">
        <v>187</v>
      </c>
      <c r="F9" t="s">
        <v>87</v>
      </c>
      <c r="H9" t="s">
        <v>48</v>
      </c>
      <c r="I9" t="s">
        <v>48</v>
      </c>
      <c r="J9" t="s">
        <v>42</v>
      </c>
      <c r="R9" t="s">
        <v>86</v>
      </c>
      <c r="V9" t="s">
        <v>86</v>
      </c>
      <c r="AA9" s="166" t="s">
        <v>48</v>
      </c>
      <c r="AB9" s="166" t="s">
        <v>48</v>
      </c>
      <c r="AC9" s="166" t="s">
        <v>42</v>
      </c>
      <c r="AD9" s="166"/>
      <c r="AE9" s="166"/>
      <c r="AF9" s="166"/>
      <c r="AG9" s="166"/>
      <c r="AH9" s="166"/>
      <c r="AI9" s="166"/>
      <c r="AJ9" s="166"/>
      <c r="AK9" s="166" t="s">
        <v>87</v>
      </c>
      <c r="AL9" s="166"/>
      <c r="AM9" s="166"/>
      <c r="AN9" s="166"/>
      <c r="AO9" s="166" t="s">
        <v>86</v>
      </c>
      <c r="AP9" s="166"/>
      <c r="AQ9" s="166"/>
      <c r="AR9" s="166"/>
      <c r="AT9" s="176" t="s">
        <v>277</v>
      </c>
      <c r="AU9" s="176" t="s">
        <v>277</v>
      </c>
      <c r="AV9" s="176" t="s">
        <v>272</v>
      </c>
      <c r="AW9" s="176"/>
      <c r="AX9" s="176"/>
      <c r="AY9" s="176"/>
      <c r="AZ9" s="176"/>
      <c r="BA9" s="176"/>
      <c r="BB9" s="176"/>
      <c r="BC9" s="176"/>
      <c r="BD9" s="176" t="s">
        <v>254</v>
      </c>
      <c r="BE9" s="176"/>
      <c r="BF9" s="176"/>
      <c r="BG9" s="176"/>
      <c r="BH9" s="176" t="s">
        <v>306</v>
      </c>
      <c r="BI9" s="176"/>
      <c r="BJ9" s="176"/>
      <c r="BK9" s="176"/>
    </row>
    <row r="10" spans="1:63" ht="16.149999999999999" customHeight="1">
      <c r="A10" t="s">
        <v>194</v>
      </c>
      <c r="B10">
        <v>8</v>
      </c>
      <c r="C10" t="s">
        <v>222</v>
      </c>
      <c r="D10" s="6" t="s">
        <v>27</v>
      </c>
      <c r="E10" s="6" t="s">
        <v>189</v>
      </c>
      <c r="F10" t="s">
        <v>88</v>
      </c>
      <c r="J10" t="s">
        <v>44</v>
      </c>
      <c r="R10" t="s">
        <v>53</v>
      </c>
      <c r="V10" t="s">
        <v>53</v>
      </c>
      <c r="AA10" s="166"/>
      <c r="AB10" s="166"/>
      <c r="AC10" s="166" t="s">
        <v>44</v>
      </c>
      <c r="AD10" s="166"/>
      <c r="AE10" s="166"/>
      <c r="AF10" s="166"/>
      <c r="AG10" s="166"/>
      <c r="AH10" s="166"/>
      <c r="AI10" s="166"/>
      <c r="AJ10" s="166"/>
      <c r="AK10" s="166" t="s">
        <v>88</v>
      </c>
      <c r="AL10" s="166"/>
      <c r="AM10" s="166"/>
      <c r="AN10" s="166"/>
      <c r="AO10" s="166" t="s">
        <v>53</v>
      </c>
      <c r="AP10" s="166"/>
      <c r="AQ10" s="166"/>
      <c r="AR10" s="166"/>
      <c r="AT10" s="176"/>
      <c r="AU10" s="176"/>
      <c r="AV10" s="176" t="s">
        <v>242</v>
      </c>
      <c r="AW10" s="176"/>
      <c r="AX10" s="176"/>
      <c r="AY10" s="176"/>
      <c r="AZ10" s="176"/>
      <c r="BA10" s="176"/>
      <c r="BB10" s="176"/>
      <c r="BC10" s="176"/>
      <c r="BD10" s="176" t="s">
        <v>255</v>
      </c>
      <c r="BE10" s="176"/>
      <c r="BF10" s="176"/>
      <c r="BG10" s="176"/>
      <c r="BH10" s="176" t="s">
        <v>305</v>
      </c>
      <c r="BI10" s="176"/>
      <c r="BJ10" s="176"/>
      <c r="BK10" s="176"/>
    </row>
    <row r="11" spans="1:63" ht="16.149999999999999" customHeight="1">
      <c r="A11" t="s">
        <v>36</v>
      </c>
      <c r="B11">
        <v>9</v>
      </c>
      <c r="C11" t="s">
        <v>223</v>
      </c>
      <c r="D11" s="6" t="s">
        <v>27</v>
      </c>
      <c r="E11" s="6" t="s">
        <v>187</v>
      </c>
      <c r="F11" t="s">
        <v>89</v>
      </c>
      <c r="J11" t="s">
        <v>46</v>
      </c>
      <c r="R11" t="s">
        <v>54</v>
      </c>
      <c r="AA11" s="166"/>
      <c r="AB11" s="166"/>
      <c r="AC11" s="166" t="s">
        <v>46</v>
      </c>
      <c r="AD11" s="166"/>
      <c r="AE11" s="166"/>
      <c r="AF11" s="166"/>
      <c r="AG11" s="166"/>
      <c r="AH11" s="166"/>
      <c r="AI11" s="166"/>
      <c r="AJ11" s="166"/>
      <c r="AK11" s="166" t="s">
        <v>89</v>
      </c>
      <c r="AL11" s="166"/>
      <c r="AM11" s="166"/>
      <c r="AN11" s="166"/>
      <c r="AO11" s="166"/>
      <c r="AP11" s="166"/>
      <c r="AQ11" s="166"/>
      <c r="AR11" s="166"/>
      <c r="AT11" s="176"/>
      <c r="AU11" s="176"/>
      <c r="AV11" s="176" t="s">
        <v>278</v>
      </c>
      <c r="AW11" s="176"/>
      <c r="AX11" s="176"/>
      <c r="AY11" s="176"/>
      <c r="AZ11" s="176"/>
      <c r="BA11" s="176"/>
      <c r="BB11" s="176"/>
      <c r="BC11" s="176"/>
      <c r="BD11" s="176" t="s">
        <v>256</v>
      </c>
      <c r="BE11" s="176"/>
      <c r="BF11" s="176"/>
      <c r="BG11" s="176"/>
      <c r="BH11" s="176"/>
      <c r="BI11" s="176"/>
      <c r="BJ11" s="176"/>
      <c r="BK11" s="176"/>
    </row>
    <row r="12" spans="1:63" ht="16.149999999999999" customHeight="1">
      <c r="A12" t="s">
        <v>38</v>
      </c>
      <c r="B12">
        <v>10</v>
      </c>
      <c r="C12" t="s">
        <v>224</v>
      </c>
      <c r="D12" s="6" t="s">
        <v>27</v>
      </c>
      <c r="E12" s="6" t="s">
        <v>188</v>
      </c>
      <c r="F12" t="s">
        <v>30</v>
      </c>
      <c r="R12" t="s">
        <v>55</v>
      </c>
    </row>
    <row r="13" spans="1:63" ht="16.149999999999999" customHeight="1">
      <c r="A13" t="s">
        <v>195</v>
      </c>
      <c r="B13">
        <v>11</v>
      </c>
      <c r="C13" t="s">
        <v>225</v>
      </c>
      <c r="D13" s="6" t="s">
        <v>27</v>
      </c>
      <c r="E13" s="6" t="s">
        <v>201</v>
      </c>
      <c r="F13" t="s">
        <v>31</v>
      </c>
      <c r="R13" t="s">
        <v>60</v>
      </c>
    </row>
    <row r="14" spans="1:63" ht="16.149999999999999" customHeight="1">
      <c r="A14" t="s">
        <v>41</v>
      </c>
      <c r="B14">
        <v>12</v>
      </c>
      <c r="C14" t="s">
        <v>226</v>
      </c>
      <c r="D14" s="6" t="s">
        <v>27</v>
      </c>
      <c r="E14" s="6" t="s">
        <v>188</v>
      </c>
      <c r="F14" t="s">
        <v>33</v>
      </c>
      <c r="R14" t="s">
        <v>87</v>
      </c>
    </row>
    <row r="15" spans="1:63" ht="16.149999999999999" customHeight="1">
      <c r="A15" t="s">
        <v>43</v>
      </c>
      <c r="B15">
        <v>13</v>
      </c>
      <c r="C15" t="s">
        <v>227</v>
      </c>
      <c r="D15" s="6" t="s">
        <v>27</v>
      </c>
      <c r="E15" s="6" t="s">
        <v>187</v>
      </c>
      <c r="F15" t="s">
        <v>34</v>
      </c>
      <c r="R15" t="s">
        <v>88</v>
      </c>
    </row>
    <row r="16" spans="1:63" ht="16.149999999999999" customHeight="1">
      <c r="A16" t="s">
        <v>45</v>
      </c>
      <c r="B16">
        <v>14</v>
      </c>
      <c r="C16" t="s">
        <v>228</v>
      </c>
      <c r="D16" s="6" t="s">
        <v>27</v>
      </c>
      <c r="E16" s="6" t="s">
        <v>188</v>
      </c>
      <c r="F16" t="s">
        <v>35</v>
      </c>
      <c r="R16" t="s">
        <v>89</v>
      </c>
    </row>
    <row r="17" spans="1:6" ht="16.149999999999999" customHeight="1">
      <c r="A17" t="s">
        <v>47</v>
      </c>
      <c r="B17">
        <v>15</v>
      </c>
      <c r="C17" t="s">
        <v>229</v>
      </c>
      <c r="D17" s="6" t="s">
        <v>27</v>
      </c>
      <c r="E17" s="6" t="s">
        <v>188</v>
      </c>
      <c r="F17" t="s">
        <v>37</v>
      </c>
    </row>
    <row r="18" spans="1:6" ht="16.149999999999999" customHeight="1">
      <c r="A18" t="s">
        <v>49</v>
      </c>
      <c r="B18">
        <v>16</v>
      </c>
      <c r="C18" t="s">
        <v>230</v>
      </c>
      <c r="D18" s="6" t="s">
        <v>27</v>
      </c>
      <c r="E18" s="6" t="s">
        <v>188</v>
      </c>
      <c r="F18" t="s">
        <v>39</v>
      </c>
    </row>
    <row r="19" spans="1:6" ht="16.149999999999999" customHeight="1">
      <c r="A19" t="s">
        <v>51</v>
      </c>
      <c r="B19">
        <v>17</v>
      </c>
      <c r="C19" t="s">
        <v>231</v>
      </c>
      <c r="D19" s="6" t="s">
        <v>27</v>
      </c>
      <c r="E19" s="6" t="s">
        <v>188</v>
      </c>
      <c r="F19" t="s">
        <v>40</v>
      </c>
    </row>
    <row r="20" spans="1:6" ht="16.149999999999999" customHeight="1">
      <c r="A20" t="s">
        <v>52</v>
      </c>
      <c r="B20">
        <v>18</v>
      </c>
      <c r="C20" t="s">
        <v>232</v>
      </c>
      <c r="D20" s="6" t="s">
        <v>27</v>
      </c>
      <c r="E20" s="6" t="s">
        <v>188</v>
      </c>
      <c r="F20" t="s">
        <v>42</v>
      </c>
    </row>
    <row r="21" spans="1:6" ht="16.149999999999999" customHeight="1">
      <c r="F21" t="s">
        <v>44</v>
      </c>
    </row>
    <row r="22" spans="1:6" ht="16.149999999999999" customHeight="1">
      <c r="F22" t="s">
        <v>46</v>
      </c>
    </row>
    <row r="23" spans="1:6" ht="16.149999999999999" customHeight="1">
      <c r="A23" t="s">
        <v>212</v>
      </c>
      <c r="B23" t="s">
        <v>186</v>
      </c>
      <c r="E23" s="6" t="s">
        <v>59</v>
      </c>
      <c r="F23" t="s">
        <v>48</v>
      </c>
    </row>
    <row r="24" spans="1:6" ht="16.149999999999999" customHeight="1">
      <c r="A24" t="s">
        <v>56</v>
      </c>
      <c r="B24" t="s">
        <v>58</v>
      </c>
      <c r="E24" s="6" t="s">
        <v>62</v>
      </c>
      <c r="F24" t="s">
        <v>50</v>
      </c>
    </row>
    <row r="25" spans="1:6" ht="16.149999999999999" customHeight="1">
      <c r="A25" t="s">
        <v>61</v>
      </c>
      <c r="B25" t="s">
        <v>185</v>
      </c>
      <c r="E25" s="6" t="s">
        <v>64</v>
      </c>
      <c r="F25" t="s">
        <v>86</v>
      </c>
    </row>
    <row r="26" spans="1:6" ht="16.149999999999999" customHeight="1">
      <c r="A26" t="s">
        <v>63</v>
      </c>
      <c r="B26" t="s">
        <v>184</v>
      </c>
      <c r="E26" s="6" t="s">
        <v>65</v>
      </c>
      <c r="F26" t="s">
        <v>53</v>
      </c>
    </row>
    <row r="27" spans="1:6" ht="16.149999999999999" customHeight="1">
      <c r="E27" s="6" t="s">
        <v>68</v>
      </c>
      <c r="F27" t="s">
        <v>54</v>
      </c>
    </row>
    <row r="28" spans="1:6" ht="16.149999999999999" customHeight="1">
      <c r="A28" t="s">
        <v>66</v>
      </c>
      <c r="B28" t="s">
        <v>67</v>
      </c>
      <c r="E28" s="6" t="s">
        <v>71</v>
      </c>
      <c r="F28" t="s">
        <v>55</v>
      </c>
    </row>
    <row r="29" spans="1:6" ht="16.149999999999999" customHeight="1">
      <c r="A29" t="s">
        <v>69</v>
      </c>
      <c r="B29" t="s">
        <v>70</v>
      </c>
      <c r="E29" s="6" t="s">
        <v>74</v>
      </c>
      <c r="F29" t="s">
        <v>60</v>
      </c>
    </row>
    <row r="30" spans="1:6" ht="16.149999999999999" customHeight="1">
      <c r="A30" t="s">
        <v>72</v>
      </c>
      <c r="B30" t="s">
        <v>73</v>
      </c>
      <c r="E30" s="6" t="s">
        <v>310</v>
      </c>
    </row>
    <row r="32" spans="1:6" ht="16.149999999999999" customHeight="1">
      <c r="A32" t="s">
        <v>75</v>
      </c>
      <c r="B32" t="s">
        <v>76</v>
      </c>
      <c r="D32" s="6" t="s">
        <v>78</v>
      </c>
    </row>
    <row r="33" spans="1:4" ht="16.149999999999999" customHeight="1">
      <c r="A33" t="s">
        <v>79</v>
      </c>
      <c r="B33" t="s">
        <v>80</v>
      </c>
      <c r="D33" s="6" t="s">
        <v>81</v>
      </c>
    </row>
    <row r="34" spans="1:4" ht="16.149999999999999" customHeight="1">
      <c r="A34" t="s">
        <v>82</v>
      </c>
      <c r="D34" s="6" t="s">
        <v>83</v>
      </c>
    </row>
    <row r="36" spans="1:4" ht="16.149999999999999" customHeight="1">
      <c r="C36">
        <v>1000</v>
      </c>
    </row>
    <row r="37" spans="1:4" ht="16.149999999999999" customHeight="1">
      <c r="C37">
        <v>2000</v>
      </c>
    </row>
    <row r="38" spans="1:4" ht="16.149999999999999" customHeight="1">
      <c r="C38">
        <v>3000</v>
      </c>
    </row>
    <row r="39" spans="1:4" ht="16.149999999999999" customHeight="1">
      <c r="C39">
        <v>4000</v>
      </c>
    </row>
    <row r="40" spans="1:4" ht="16.149999999999999" customHeight="1">
      <c r="C40">
        <v>5000</v>
      </c>
    </row>
    <row r="41" spans="1:4" ht="16.149999999999999" customHeight="1">
      <c r="C41">
        <v>6000</v>
      </c>
    </row>
    <row r="42" spans="1:4" ht="16.149999999999999" customHeight="1">
      <c r="C42">
        <v>7000</v>
      </c>
    </row>
    <row r="43" spans="1:4" ht="16.149999999999999" customHeight="1">
      <c r="C43">
        <v>8000</v>
      </c>
    </row>
    <row r="44" spans="1:4" ht="16.149999999999999" customHeight="1">
      <c r="C44">
        <v>9000</v>
      </c>
    </row>
    <row r="45" spans="1:4" ht="16.149999999999999" customHeight="1">
      <c r="C45">
        <v>10000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>
      <selection activeCell="B12" sqref="B12"/>
    </sheetView>
  </sheetViews>
  <sheetFormatPr defaultRowHeight="18.75"/>
  <cols>
    <col min="1" max="1" width="3.25" style="4" customWidth="1"/>
    <col min="2" max="2" width="43.625" style="6" customWidth="1"/>
    <col min="3" max="4" width="3.25" style="4" customWidth="1"/>
  </cols>
  <sheetData>
    <row r="1" spans="1:4">
      <c r="A1" s="338" t="s">
        <v>0</v>
      </c>
      <c r="B1" s="338"/>
      <c r="C1" s="338"/>
      <c r="D1" s="1"/>
    </row>
    <row r="2" spans="1:4">
      <c r="A2" s="2" t="s">
        <v>1</v>
      </c>
      <c r="B2" s="3" t="s">
        <v>2</v>
      </c>
      <c r="C2" s="2" t="s">
        <v>1</v>
      </c>
    </row>
    <row r="3" spans="1:4">
      <c r="A3" s="2">
        <v>1</v>
      </c>
      <c r="B3" s="5" t="s">
        <v>3</v>
      </c>
      <c r="C3" s="2">
        <v>1</v>
      </c>
      <c r="D3" s="2"/>
    </row>
    <row r="4" spans="1:4">
      <c r="A4" s="2">
        <v>2</v>
      </c>
      <c r="B4" s="5" t="s">
        <v>4</v>
      </c>
      <c r="C4" s="2">
        <v>2</v>
      </c>
      <c r="D4" s="2"/>
    </row>
    <row r="5" spans="1:4">
      <c r="A5" s="2">
        <v>3</v>
      </c>
      <c r="B5" s="5" t="s">
        <v>5</v>
      </c>
      <c r="C5" s="2">
        <v>3</v>
      </c>
      <c r="D5" s="2"/>
    </row>
    <row r="6" spans="1:4">
      <c r="A6" s="2">
        <v>4</v>
      </c>
      <c r="B6" s="5" t="s">
        <v>6</v>
      </c>
      <c r="C6" s="2">
        <v>4</v>
      </c>
      <c r="D6" s="2"/>
    </row>
    <row r="7" spans="1:4">
      <c r="A7" s="2">
        <v>5</v>
      </c>
      <c r="B7" s="5" t="s">
        <v>290</v>
      </c>
      <c r="C7" s="2">
        <v>5</v>
      </c>
      <c r="D7" s="2"/>
    </row>
    <row r="8" spans="1:4">
      <c r="A8" s="2">
        <v>6</v>
      </c>
      <c r="B8" s="5" t="s">
        <v>7</v>
      </c>
      <c r="C8" s="2">
        <v>6</v>
      </c>
      <c r="D8" s="2"/>
    </row>
    <row r="9" spans="1:4">
      <c r="A9" s="2">
        <v>7</v>
      </c>
      <c r="B9" s="5" t="s">
        <v>196</v>
      </c>
      <c r="C9" s="2">
        <v>7</v>
      </c>
      <c r="D9" s="2"/>
    </row>
    <row r="10" spans="1:4">
      <c r="A10" s="2">
        <v>8</v>
      </c>
      <c r="B10" s="5" t="s">
        <v>193</v>
      </c>
      <c r="C10" s="2">
        <v>8</v>
      </c>
      <c r="D10" s="2"/>
    </row>
    <row r="11" spans="1:4">
      <c r="A11" s="2">
        <v>9</v>
      </c>
      <c r="B11" s="5" t="s">
        <v>8</v>
      </c>
      <c r="C11" s="2">
        <v>9</v>
      </c>
      <c r="D11" s="2"/>
    </row>
    <row r="12" spans="1:4">
      <c r="A12" s="2">
        <v>10</v>
      </c>
      <c r="B12" s="5" t="s">
        <v>9</v>
      </c>
      <c r="C12" s="2">
        <v>10</v>
      </c>
      <c r="D12" s="2"/>
    </row>
    <row r="13" spans="1:4">
      <c r="A13" s="2">
        <v>11</v>
      </c>
      <c r="B13" s="5" t="s">
        <v>10</v>
      </c>
      <c r="C13" s="2">
        <v>11</v>
      </c>
      <c r="D13" s="2"/>
    </row>
    <row r="14" spans="1:4">
      <c r="A14" s="2">
        <v>12</v>
      </c>
      <c r="B14" s="5" t="s">
        <v>11</v>
      </c>
      <c r="C14" s="2">
        <v>12</v>
      </c>
      <c r="D14" s="2"/>
    </row>
    <row r="15" spans="1:4">
      <c r="A15" s="2">
        <v>13</v>
      </c>
      <c r="B15" s="5" t="s">
        <v>12</v>
      </c>
      <c r="C15" s="2">
        <v>13</v>
      </c>
      <c r="D15" s="2"/>
    </row>
    <row r="16" spans="1:4">
      <c r="A16" s="2">
        <v>14</v>
      </c>
      <c r="B16" s="5" t="s">
        <v>13</v>
      </c>
      <c r="C16" s="2">
        <v>14</v>
      </c>
      <c r="D16" s="2"/>
    </row>
    <row r="17" spans="1:4">
      <c r="A17" s="2">
        <v>15</v>
      </c>
      <c r="B17" s="5" t="s">
        <v>14</v>
      </c>
      <c r="C17" s="2">
        <v>15</v>
      </c>
      <c r="D17" s="2"/>
    </row>
    <row r="18" spans="1:4">
      <c r="A18" s="2">
        <v>16</v>
      </c>
      <c r="B18" s="5" t="s">
        <v>15</v>
      </c>
      <c r="C18" s="2">
        <v>16</v>
      </c>
      <c r="D18" s="2"/>
    </row>
    <row r="19" spans="1:4">
      <c r="A19" s="2">
        <v>17</v>
      </c>
      <c r="B19" s="5" t="s">
        <v>16</v>
      </c>
      <c r="C19" s="2">
        <v>17</v>
      </c>
      <c r="D19" s="2"/>
    </row>
    <row r="20" spans="1:4">
      <c r="A20" s="2">
        <v>18</v>
      </c>
      <c r="B20" s="5" t="s">
        <v>17</v>
      </c>
      <c r="C20" s="2">
        <v>18</v>
      </c>
      <c r="D20" s="2"/>
    </row>
  </sheetData>
  <mergeCells count="1">
    <mergeCell ref="A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24</vt:i4>
      </vt:variant>
    </vt:vector>
  </HeadingPairs>
  <TitlesOfParts>
    <vt:vector size="29" baseType="lpstr">
      <vt:lpstr>申込書</vt:lpstr>
      <vt:lpstr>申込書 (記入例)</vt:lpstr>
      <vt:lpstr>ジャンプ用</vt:lpstr>
      <vt:lpstr>プルダウン選択肢</vt:lpstr>
      <vt:lpstr>照合用(年度更新)</vt:lpstr>
      <vt:lpstr>ジャンプ用!Print_Area</vt:lpstr>
      <vt:lpstr>申込書!Print_Area</vt:lpstr>
      <vt:lpstr>'申込書 (記入例)'!Print_Area</vt:lpstr>
      <vt:lpstr>申込書!Print_Titles</vt:lpstr>
      <vt:lpstr>'申込書 (記入例)'!Print_Titles</vt:lpstr>
      <vt:lpstr>オリエンタル</vt:lpstr>
      <vt:lpstr>ニッセイ</vt:lpstr>
      <vt:lpstr>みどり</vt:lpstr>
      <vt:lpstr>メディフロント</vt:lpstr>
      <vt:lpstr>杏澪会大谷</vt:lpstr>
      <vt:lpstr>医誠会</vt:lpstr>
      <vt:lpstr>一翠会</vt:lpstr>
      <vt:lpstr>会員以外</vt:lpstr>
      <vt:lpstr>恵生会</vt:lpstr>
      <vt:lpstr>警察病院</vt:lpstr>
      <vt:lpstr>済生会中津</vt:lpstr>
      <vt:lpstr>財団大阪</vt:lpstr>
      <vt:lpstr>財団東京</vt:lpstr>
      <vt:lpstr>城見会アムス</vt:lpstr>
      <vt:lpstr>聖授会OCAT</vt:lpstr>
      <vt:lpstr>船員保険</vt:lpstr>
      <vt:lpstr>長堀</vt:lpstr>
      <vt:lpstr>福慈会</vt:lpstr>
      <vt:lpstr>予防ウェル</vt:lpstr>
    </vt:vector>
  </TitlesOfParts>
  <Company>大阪商工会議所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大阪商工会議所 2026年度 健康管理サービス利用申込書</dc:title>
  <cp:lastPrinted>2025-01-20T03:46:12Z</cp:lastPrinted>
  <dcterms:created xsi:type="dcterms:W3CDTF">2024-07-05T05:31:53Z</dcterms:created>
  <dcterms:modified xsi:type="dcterms:W3CDTF">2026-03-24T08:29:33Z</dcterms:modified>
</cp:coreProperties>
</file>